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U:\INFORMES CORES WEB\BEH\BEH 2014\2022\11.NOVIEMBRE\"/>
    </mc:Choice>
  </mc:AlternateContent>
  <xr:revisionPtr revIDLastSave="0" documentId="13_ncr:1_{6E93847E-A7B4-4969-99E6-5AF2225A62BB}"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<sst xmlns="http://schemas.openxmlformats.org/spreadsheetml/2006/main" count="1888" uniqueCount="705">
  <si>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</si>
  <si>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</si>
  <si>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</si>
  <si>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</si>
  <si>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</si>
  <si>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</si>
  <si>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</si>
  <si>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</si>
  <si>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</si>
  <si>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</si>
  <si>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</si>
  <si>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</si>
  <si>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</si>
  <si>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</si>
  <si>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</si>
  <si>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</si>
  <si>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</si>
  <si>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</si>
  <si>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</si>
  <si>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</si>
  <si>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</si>
  <si>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</si>
  <si>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</si>
  <si>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</si>
  <si>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</si>
  <si>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</si>
  <si>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</si>
  <si>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</si>
  <si>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</si>
  <si>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</si>
  <si>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</si>
  <si>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</si>
  <si>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</si>
  <si>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</si>
  <si>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</si>
  <si>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</si>
  <si>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</si>
  <si>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</si>
  <si>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</si>
  <si>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</si>
  <si>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</si>
  <si>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</si>
  <si>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</si>
  <si>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</si>
  <si>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</si>
  <si>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</si>
  <si>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</si>
  <si>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</si>
  <si>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</si>
  <si>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</si>
  <si>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</si>
  <si>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</si>
  <si>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</si>
  <si>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</si>
  <si>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</si>
  <si>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</si>
  <si>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</si>
  <si>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</si>
  <si>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</si>
  <si>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</si>
  <si>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</si>
  <si>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</si>
  <si>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</si>
  <si>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</si>
  <si>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</si>
  <si>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</si>
  <si>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</si>
  <si>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</si>
  <si>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</si>
  <si>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</si>
  <si>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</si>
  <si>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</si>
  <si>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</si>
  <si>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</si>
  <si>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</si>
  <si>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</si>
  <si>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</si>
  <si>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</si>
  <si>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</si>
  <si>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</si>
  <si>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</si>
  <si>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</si>
  <si>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</si>
  <si>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</si>
  <si>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</si>
  <si>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</si>
  <si>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</si>
  <si>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</si>
  <si>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</si>
  <si>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</si>
  <si>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</si>
  <si>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</si>
  <si>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</si>
  <si>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</si>
  <si>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</si>
  <si>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</si>
  <si>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</si>
  <si>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</si>
  <si>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</si>
  <si>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</si>
  <si>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</si>
  <si>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</si>
  <si>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</si>
  <si>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</si>
  <si>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</si>
  <si>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</si>
  <si>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</si>
  <si>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</si>
  <si>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</si>
  <si>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</si>
  <si>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</si>
  <si>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</si>
  <si>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</si>
  <si>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</si>
  <si>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</si>
  <si>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</si>
  <si>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</si>
  <si>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</si>
  <si>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</si>
  <si>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</si>
  <si>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</si>
  <si>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</si>
  <si>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</si>
  <si>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</si>
  <si>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</si>
  <si>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</si>
  <si>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</si>
  <si>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</si>
  <si>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</si>
  <si>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</si>
  <si>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</si>
  <si>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</si>
  <si>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</si>
  <si>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</si>
  <si>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</si>
  <si>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</si>
  <si>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</si>
  <si>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</si>
  <si>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</si>
  <si>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</si>
  <si>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</si>
  <si>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</si>
  <si>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</si>
  <si>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</si>
  <si>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</si>
  <si>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</si>
  <si>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</si>
  <si>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</si>
  <si>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</si>
  <si>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</si>
  <si>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</si>
  <si>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</si>
  <si>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</si>
  <si>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</si>
  <si>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</si>
  <si>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</si>
  <si>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</si>
  <si>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</si>
  <si>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</si>
  <si>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</si>
  <si>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</si>
  <si>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</si>
  <si>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</si>
  <si>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</si>
  <si>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</si>
  <si>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</si>
  <si>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</si>
  <si>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</si>
  <si>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</si>
  <si>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</si>
  <si>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</si>
  <si>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</si>
  <si>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</si>
  <si>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</si>
  <si>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</si>
  <si>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</si>
  <si>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</si>
  <si>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</si>
  <si>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</si>
  <si>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</si>
  <si>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</si>
  <si>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</si>
  <si>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</si>
  <si>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</si>
  <si>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</si>
  <si>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</si>
  <si>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</si>
  <si>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</si>
  <si>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</si>
  <si>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</si>
  <si>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</si>
  <si>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</si>
  <si>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</si>
  <si>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</si>
  <si>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</si>
  <si>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</si>
  <si>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</si>
  <si>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</si>
  <si>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</si>
  <si>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</si>
  <si>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</si>
  <si>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</si>
  <si>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</si>
  <si>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</si>
  <si>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</si>
  <si>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</si>
  <si>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</si>
  <si>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</si>
  <si>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</si>
  <si>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</si>
  <si>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</si>
  <si>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</si>
  <si>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</si>
  <si>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</si>
  <si>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</si>
  <si>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</si>
  <si>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</si>
  <si>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</si>
  <si>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</si>
  <si>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</si>
  <si>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</si>
  <si>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</si>
  <si>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</si>
  <si>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</si>
  <si>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</si>
  <si>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</si>
  <si>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</si>
  <si>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</si>
  <si>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</si>
  <si>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</si>
  <si>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</si>
  <si>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</si>
  <si>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</si>
  <si>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</si>
  <si>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</si>
  <si>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</si>
  <si>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</si>
  <si>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</si>
  <si>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</si>
  <si>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</si>
  <si>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</si>
  <si>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</si>
  <si>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</si>
  <si>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</si>
  <si>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</si>
  <si>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</si>
  <si>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</si>
  <si>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</si>
  <si>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</si>
  <si>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</si>
  <si>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</si>
  <si>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</si>
  <si>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</si>
  <si>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</si>
  <si>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</si>
  <si>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</si>
  <si>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</si>
  <si>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</si>
  <si>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</si>
  <si>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</si>
  <si>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</si>
  <si>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</si>
  <si>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</si>
  <si>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</si>
  <si>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</si>
  <si>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</si>
  <si>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</si>
  <si>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</si>
  <si>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</si>
  <si>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</si>
  <si>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</si>
  <si>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</si>
  <si>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</si>
  <si>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</si>
  <si>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</si>
  <si>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</si>
  <si>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</si>
  <si>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</si>
  <si>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</si>
  <si>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</si>
  <si>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</si>
  <si>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</si>
  <si>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</si>
  <si>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</si>
  <si>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</si>
  <si>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</si>
  <si>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</si>
  <si>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</si>
  <si>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</si>
  <si>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</si>
  <si>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</si>
  <si>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</si>
  <si>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</si>
  <si>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</si>
  <si>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</si>
  <si>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</si>
  <si>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</si>
  <si>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</si>
  <si>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</si>
  <si>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</si>
  <si>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</si>
  <si>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</si>
  <si>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</si>
  <si>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</si>
  <si>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</si>
  <si>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</si>
  <si>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</si>
  <si>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</si>
  <si>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</si>
  <si>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</si>
  <si>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</si>
  <si>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</si>
  <si>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</si>
  <si>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</si>
  <si>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</si>
  <si>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</si>
  <si>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</si>
  <si>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</si>
  <si>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</si>
  <si>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</si>
  <si>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</si>
  <si>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</si>
  <si>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</si>
  <si>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</si>
  <si>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</si>
  <si>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</si>
  <si>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</si>
  <si>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</si>
  <si>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</si>
  <si>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</si>
  <si>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</si>
  <si>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</si>
  <si>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</si>
  <si>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</si>
  <si>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</si>
  <si>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</si>
  <si>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</si>
  <si>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</si>
  <si>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</si>
  <si>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</si>
  <si>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</si>
  <si>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</si>
  <si>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</si>
  <si>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</si>
  <si>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</si>
  <si>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</si>
  <si>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</si>
  <si>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</si>
  <si>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</si>
  <si>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</si>
  <si>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</si>
  <si>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</si>
  <si>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</si>
  <si>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</si>
  <si>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</si>
  <si>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</si>
  <si>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</si>
  <si>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</si>
  <si>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</si>
  <si>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</si>
  <si>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</si>
  <si>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</si>
  <si>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</si>
  <si>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</si>
  <si>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</si>
  <si>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</si>
  <si>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</si>
  <si>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</si>
  <si>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</si>
  <si>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</si>
  <si>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</si>
  <si>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</si>
  <si>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</si>
  <si>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</si>
  <si>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</si>
  <si>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</si>
  <si>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</si>
  <si>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</si>
  <si>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</si>
  <si>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</si>
  <si>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</si>
  <si>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</si>
  <si>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</si>
  <si>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</si>
  <si>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</si>
  <si>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</si>
  <si>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</si>
  <si>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</si>
  <si>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</si>
  <si>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</si>
  <si>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</si>
  <si>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</si>
  <si>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</si>
  <si>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</si>
  <si>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</si>
  <si>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</si>
  <si>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</si>
  <si>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</si>
  <si>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</si>
  <si>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</si>
  <si>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</si>
  <si>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</si>
  <si>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</si>
  <si>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</si>
  <si>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</si>
  <si>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</si>
  <si>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</si>
  <si>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</si>
  <si>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</si>
  <si>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</si>
  <si>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</si>
  <si>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</si>
  <si>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</si>
  <si>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</si>
  <si>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</si>
  <si>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</si>
  <si>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</si>
  <si>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</si>
  <si>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</si>
  <si>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</si>
  <si>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</si>
  <si>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</si>
  <si>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</si>
  <si>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</si>
  <si>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</si>
  <si>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</si>
  <si>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</si>
  <si>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</si>
  <si>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</si>
  <si>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</si>
  <si>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</si>
  <si>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</si>
  <si>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</si>
  <si>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</si>
  <si>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</si>
  <si>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</si>
  <si>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</si>
  <si>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</si>
  <si>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</si>
  <si>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</si>
  <si>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</si>
  <si>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</si>
  <si>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</si>
  <si>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</si>
  <si>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</si>
  <si>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</si>
  <si>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</si>
  <si>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</si>
  <si>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</si>
  <si>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</si>
  <si>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</si>
  <si>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</si>
  <si>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</si>
  <si>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</si>
  <si>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</si>
  <si>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</si>
  <si>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</si>
  <si>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</si>
  <si>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</si>
  <si>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</si>
  <si>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</si>
  <si>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</si>
  <si>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</si>
  <si>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</si>
  <si>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</si>
  <si>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</si>
  <si>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</si>
  <si>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</si>
  <si>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</si>
  <si>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</si>
  <si>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</si>
  <si>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</si>
  <si>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</si>
  <si>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</si>
  <si>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</si>
  <si>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</si>
  <si>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</si>
  <si>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</si>
  <si>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</si>
  <si>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</si>
  <si>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</si>
  <si>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</si>
  <si>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</si>
  <si>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</si>
  <si>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</si>
  <si>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</si>
  <si>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</si>
  <si>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</si>
  <si>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</si>
  <si>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</si>
  <si>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</si>
  <si>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</si>
  <si>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</si>
  <si>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</si>
  <si>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</si>
  <si>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</si>
  <si>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</si>
  <si>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</si>
  <si>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</si>
  <si>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</si>
  <si>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</si>
  <si>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</si>
  <si>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</si>
  <si>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</si>
  <si>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</si>
  <si>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</si>
  <si>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</si>
  <si>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</si>
  <si>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</si>
  <si>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</si>
  <si>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</si>
  <si>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</si>
  <si>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</si>
  <si>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</si>
  <si>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</si>
  <si>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</si>
  <si>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</si>
  <si>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</si>
  <si>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</si>
  <si>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</si>
  <si>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</si>
  <si>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</si>
  <si>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</si>
  <si>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</si>
  <si>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</si>
  <si>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</si>
  <si>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</si>
  <si>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</si>
  <si>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</si>
  <si>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</si>
  <si>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</si>
  <si>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</si>
  <si>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</si>
  <si>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</si>
  <si>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</si>
  <si>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</si>
  <si>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</si>
  <si>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</si>
  <si>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</si>
  <si>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</si>
  <si>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</si>
  <si>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</si>
  <si>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</si>
  <si>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</si>
  <si>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</si>
  <si>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</si>
  <si>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</si>
  <si>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</si>
  <si>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</si>
  <si>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</si>
  <si>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</si>
  <si>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</si>
  <si>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</si>
  <si>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</si>
  <si>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</si>
  <si>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</si>
  <si>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</si>
  <si>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</si>
  <si>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</si>
  <si>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</si>
  <si>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</si>
  <si>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</si>
  <si>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</si>
  <si>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</si>
  <si>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</si>
  <si>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</si>
  <si>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</si>
  <si>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</si>
  <si>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</si>
  <si>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</si>
  <si>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</si>
  <si>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</si>
  <si>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</si>
  <si>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</si>
  <si>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</si>
  <si>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</si>
  <si>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</si>
  <si>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</si>
  <si>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</si>
  <si>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</si>
  <si>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</si>
  <si>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</si>
  <si>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</si>
  <si>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</si>
  <si>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</si>
  <si>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</si>
  <si>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</si>
  <si>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</si>
  <si>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</si>
  <si>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</si>
  <si>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</si>
  <si>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</si>
  <si>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</si>
  <si>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</si>
  <si>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</si>
  <si>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</si>
  <si>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</si>
  <si>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</si>
  <si>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</si>
  <si>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</si>
  <si>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</si>
  <si>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</si>
  <si>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</si>
  <si>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</si>
  <si>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</si>
  <si>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</si>
  <si>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</si>
  <si>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</si>
  <si>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</si>
  <si>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</si>
  <si>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</si>
  <si>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</si>
  <si>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</si>
  <si>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</si>
  <si>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</si>
  <si>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</si>
  <si>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</si>
  <si>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</si>
  <si>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</si>
  <si>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</si>
  <si>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</si>
  <si>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</si>
  <si>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</si>
  <si>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</si>
  <si>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</si>
  <si>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</si>
  <si>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</si>
  <si>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</si>
  <si>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</si>
  <si>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</si>
  <si>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</si>
  <si>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</si>
  <si>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</si>
  <si>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</si>
  <si>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</si>
  <si>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</si>
  <si>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</si>
  <si>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</si>
  <si>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</si>
  <si>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</si>
  <si>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</si>
  <si>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</si>
  <si>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</si>
  <si>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</si>
  <si>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</si>
  <si>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</si>
  <si>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</si>
  <si>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</si>
  <si>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</si>
  <si>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</si>
  <si>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</si>
  <si>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</si>
  <si>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</si>
  <si>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</si>
  <si>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</si>
  <si>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</si>
  <si>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</si>
  <si>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</si>
  <si>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</si>
  <si>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</si>
  <si>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</si>
  <si>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</si>
  <si>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</si>
  <si>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</si>
  <si>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</si>
  <si>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</si>
  <si>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</si>
  <si>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</si>
  <si>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</si>
  <si>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</si>
  <si>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</si>
  <si>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</si>
  <si>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</si>
  <si>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</si>
  <si>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</si>
  <si>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</si>
  <si>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</si>
  <si>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</si>
  <si>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</si>
  <si>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</si>
  <si>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</si>
  <si>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</si>
  <si>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</si>
  <si>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</si>
  <si>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</si>
  <si>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Año 2021*</t>
  </si>
  <si>
    <t>Tv (%)
2021/2020</t>
  </si>
  <si>
    <t>*Datos provisionales</t>
  </si>
  <si>
    <t>Emiratos Árabes Unidos</t>
  </si>
  <si>
    <t>Marruecos GN</t>
  </si>
  <si>
    <t>,</t>
  </si>
  <si>
    <t>3º 2022</t>
  </si>
  <si>
    <t>Indonesia</t>
  </si>
  <si>
    <t>UE**</t>
  </si>
  <si>
    <t>oct-22</t>
  </si>
  <si>
    <t>Bélgica GN</t>
  </si>
  <si>
    <t>nov-22</t>
  </si>
  <si>
    <t>15 Noviembre</t>
  </si>
  <si>
    <t>nov-21</t>
  </si>
  <si>
    <t>BOLETÍN ESTADÍSTICO HIDROCARBUROS NOVIEMBRE 2022</t>
  </si>
  <si>
    <t>UE***</t>
  </si>
  <si>
    <t>(*) Tasa de variación respecto al mismo periodo del año anterior // '- igual que 0,0 / ^ distinto de 0,0</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</si>
  <si>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</si>
  <si>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17 Mayo</t>
  </si>
  <si>
    <t>*** Se incluye suministro directo a buques consumidores y cisternas o asimilables cuyo punto de salida declarado no forma parte del sistema gasista.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</si>
</sst>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i/>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1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73" fontId="27" fillId="2" borderId="2" xfId="7" applyNumberFormat="1" applyFont="1" applyFill="1" applyBorder="1" applyAlignment="1" applyProtection="1">
      <protection locked="0"/>
    </xf>
    <xf numFmtId="173" fontId="4" fillId="2" borderId="0" xfId="1" quotePrefix="1" applyNumberForma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3" fontId="31" fillId="2" borderId="0" xfId="0" applyNumberFormat="1" applyFont="1" applyFill="1" applyAlignment="1">
      <alignment horizontal="right" vertical="center"/>
    </xf>
    <xf numFmtId="173" fontId="4" fillId="6" borderId="0" xfId="1" quotePrefix="1" applyNumberFormat="1" applyFill="1"/>
    <xf numFmtId="173" fontId="13" fillId="6" borderId="0" xfId="0" applyNumberFormat="1" applyFont="1" applyFill="1"/>
    <xf numFmtId="173" fontId="31" fillId="6" borderId="0" xfId="0" applyNumberFormat="1" applyFont="1" applyFill="1"/>
    <xf numFmtId="0" fontId="8" fillId="2" borderId="17" xfId="0"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68" fontId="17" fillId="9" borderId="24" xfId="0" applyNumberFormat="1" applyFont="1" applyFill="1" applyBorder="1"/>
    <xf numFmtId="168" fontId="8" fillId="9" borderId="24" xfId="0" applyNumberFormat="1" applyFont="1" applyFill="1" applyBorder="1"/>
    <xf numFmtId="168" fontId="27" fillId="2" borderId="2" xfId="7" quotePrefix="1" applyNumberFormat="1" applyFont="1" applyFill="1" applyBorder="1" applyAlignment="1" applyProtection="1">
      <alignment horizontal="right"/>
      <protection locked="0"/>
    </xf>
    <xf numFmtId="173" fontId="17" fillId="2" borderId="0" xfId="0" applyNumberFormat="1" applyFont="1" applyFill="1" applyAlignment="1">
      <alignment horizontal="right" vertical="center"/>
    </xf>
    <xf numFmtId="171" fontId="13" fillId="6" borderId="2" xfId="0" applyNumberFormat="1" applyFont="1" applyFill="1" applyBorder="1"/>
    <xf numFmtId="173" fontId="77" fillId="2" borderId="1" xfId="0" applyNumberFormat="1" applyFont="1" applyFill="1" applyBorder="1" applyAlignment="1">
      <alignment horizontal="right" vertical="center"/>
    </xf>
    <xf numFmtId="171" fontId="4" fillId="5" borderId="0" xfId="1" quotePrefix="1" applyNumberFormat="1" applyFill="1" applyAlignment="1">
      <alignment horizontal="right"/>
    </xf>
    <xf numFmtId="171" fontId="13" fillId="5" borderId="0" xfId="0" applyNumberFormat="1" applyFont="1" applyFill="1" applyAlignment="1">
      <alignment horizontal="right"/>
    </xf>
    <xf numFmtId="173" fontId="13" fillId="6" borderId="2" xfId="0" applyNumberFormat="1" applyFont="1" applyFill="1" applyBorder="1"/>
    <xf numFmtId="173" fontId="4" fillId="5" borderId="0" xfId="1" quotePrefix="1" applyNumberFormat="1" applyFill="1"/>
    <xf numFmtId="173" fontId="8" fillId="2" borderId="2" xfId="1" quotePrefix="1" applyNumberFormat="1" applyFont="1" applyFill="1" applyBorder="1"/>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173" fontId="18" fillId="6" borderId="0" xfId="1" quotePrefix="1" applyNumberFormat="1" applyFont="1" applyFill="1"/>
    <xf numFmtId="0" fontId="8" fillId="2" borderId="4" xfId="1" quotePrefix="1" applyFont="1" applyFill="1" applyBorder="1" applyAlignment="1">
      <alignment horizontal="center" vertical="center"/>
    </xf>
    <xf numFmtId="0" fontId="8" fillId="9" borderId="12" xfId="0" applyFont="1" applyFill="1" applyBorder="1" applyAlignment="1">
      <alignment horizontal="left"/>
    </xf>
    <xf numFmtId="0" fontId="22" fillId="2" borderId="2" xfId="3" applyFont="1" applyFill="1" applyBorder="1" applyAlignment="1">
      <alignment horizontal="right"/>
    </xf>
    <xf numFmtId="168" fontId="4" fillId="6" borderId="0" xfId="1" quotePrefix="1" applyNumberFormat="1" applyFill="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81">
    <dxf>
      <numFmt numFmtId="187" formatCode="\^"/>
    </dxf>
    <dxf>
      <numFmt numFmtId="188" formatCode="\^;\^;\^"/>
    </dxf>
    <dxf>
      <numFmt numFmtId="187" formatCode="\^"/>
    </dxf>
    <dxf>
      <numFmt numFmtId="183" formatCode="\^;&quot;^&quot;"/>
    </dxf>
    <dxf>
      <numFmt numFmtId="187" formatCode="\^"/>
    </dxf>
    <dxf>
      <numFmt numFmtId="188" formatCode="\^;\^;\^"/>
    </dxf>
    <dxf>
      <numFmt numFmtId="189" formatCode="&quot;-&quot;"/>
    </dxf>
    <dxf>
      <numFmt numFmtId="187" formatCode="\^"/>
    </dxf>
    <dxf>
      <numFmt numFmtId="188" formatCode="\^;\^;\^"/>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90" formatCode="&quot;^&quot;"/>
    </dxf>
    <dxf>
      <numFmt numFmtId="190"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7" formatCode="\^"/>
    </dxf>
    <dxf>
      <numFmt numFmtId="183" formatCode="\^;&quot;^&quot;"/>
    </dxf>
    <dxf>
      <numFmt numFmtId="187" formatCode="\^"/>
    </dxf>
    <dxf>
      <numFmt numFmtId="183" formatCode="\^;&quot;^&quot;"/>
    </dxf>
    <dxf>
      <numFmt numFmtId="189" formatCode="&quot;-&quot;"/>
    </dxf>
    <dxf>
      <numFmt numFmtId="188" formatCode="\^;\^;\^"/>
    </dxf>
    <dxf>
      <numFmt numFmtId="189" formatCode="&quot;-&quot;"/>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8"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3" formatCode="\^;&quot;^&quot;"/>
    </dxf>
    <dxf>
      <numFmt numFmtId="183"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699</v>
      </c>
    </row>
    <row r="3" spans="1:9" ht="15" customHeight="1" x14ac:dyDescent="0.2">
      <c r="A3" s="506">
        <v>44866</v>
      </c>
    </row>
    <row r="4" spans="1:9" ht="15" customHeight="1" x14ac:dyDescent="0.25">
      <c r="A4" s="756" t="s">
        <v>19</v>
      </c>
      <c r="B4" s="756"/>
      <c r="C4" s="756"/>
      <c r="D4" s="756"/>
      <c r="E4" s="756"/>
      <c r="F4" s="756"/>
      <c r="G4" s="75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496</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506</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499</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646</v>
      </c>
      <c r="D63" s="8"/>
      <c r="E63" s="8"/>
      <c r="F63" s="8"/>
      <c r="G63" s="8"/>
    </row>
    <row r="64" spans="1:8" ht="15" customHeight="1" x14ac:dyDescent="0.2">
      <c r="B64" s="6"/>
      <c r="C64" s="8" t="s">
        <v>364</v>
      </c>
      <c r="D64" s="8"/>
      <c r="E64" s="8"/>
      <c r="F64" s="8"/>
      <c r="G64" s="8"/>
    </row>
    <row r="65" spans="2:9" ht="15" customHeight="1" x14ac:dyDescent="0.2">
      <c r="B65" s="6"/>
      <c r="C65" s="8" t="s">
        <v>651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5" t="s">
        <v>501</v>
      </c>
      <c r="D71" s="215"/>
      <c r="E71" s="215"/>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5" t="s">
        <v>503</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7" t="s">
        <v>508</v>
      </c>
      <c r="B98" s="758"/>
      <c r="C98" s="758"/>
      <c r="D98" s="758"/>
      <c r="E98" s="758"/>
      <c r="F98" s="758"/>
      <c r="G98" s="758"/>
      <c r="H98" s="758"/>
      <c r="I98" s="758"/>
      <c r="J98" s="758"/>
      <c r="K98" s="758"/>
    </row>
    <row r="99" spans="1:11" ht="15" customHeight="1" x14ac:dyDescent="0.2">
      <c r="A99" s="758"/>
      <c r="B99" s="758"/>
      <c r="C99" s="758"/>
      <c r="D99" s="758"/>
      <c r="E99" s="758"/>
      <c r="F99" s="758"/>
      <c r="G99" s="758"/>
      <c r="H99" s="758"/>
      <c r="I99" s="758"/>
      <c r="J99" s="758"/>
      <c r="K99" s="758"/>
    </row>
    <row r="100" spans="1:11" ht="15" customHeight="1" x14ac:dyDescent="0.2">
      <c r="A100" s="758"/>
      <c r="B100" s="758"/>
      <c r="C100" s="758"/>
      <c r="D100" s="758"/>
      <c r="E100" s="758"/>
      <c r="F100" s="758"/>
      <c r="G100" s="758"/>
      <c r="H100" s="758"/>
      <c r="I100" s="758"/>
      <c r="J100" s="758"/>
      <c r="K100" s="758"/>
    </row>
    <row r="101" spans="1:11" ht="15" customHeight="1" x14ac:dyDescent="0.2">
      <c r="A101" s="758"/>
      <c r="B101" s="758"/>
      <c r="C101" s="758"/>
      <c r="D101" s="758"/>
      <c r="E101" s="758"/>
      <c r="F101" s="758"/>
      <c r="G101" s="758"/>
      <c r="H101" s="758"/>
      <c r="I101" s="758"/>
      <c r="J101" s="758"/>
      <c r="K101" s="758"/>
    </row>
    <row r="102" spans="1:11" ht="15" customHeight="1" x14ac:dyDescent="0.2">
      <c r="A102" s="758"/>
      <c r="B102" s="758"/>
      <c r="C102" s="758"/>
      <c r="D102" s="758"/>
      <c r="E102" s="758"/>
      <c r="F102" s="758"/>
      <c r="G102" s="758"/>
      <c r="H102" s="758"/>
      <c r="I102" s="758"/>
      <c r="J102" s="758"/>
      <c r="K102" s="75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59" t="s">
        <v>0</v>
      </c>
      <c r="B1" s="759"/>
      <c r="C1" s="759"/>
      <c r="D1" s="759"/>
      <c r="E1" s="759"/>
      <c r="F1" s="759"/>
    </row>
    <row r="2" spans="1:6" ht="12.75" x14ac:dyDescent="0.2">
      <c r="A2" s="760"/>
      <c r="B2" s="760"/>
      <c r="C2" s="760"/>
      <c r="D2" s="760"/>
      <c r="E2" s="760"/>
      <c r="F2" s="760"/>
    </row>
    <row r="3" spans="1:6" ht="29.85" customHeight="1" x14ac:dyDescent="0.25">
      <c r="A3" s="20"/>
      <c r="B3" s="21" t="s">
        <v>42</v>
      </c>
      <c r="C3" s="21" t="s">
        <v>43</v>
      </c>
      <c r="D3" s="22" t="s">
        <v>44</v>
      </c>
      <c r="E3" s="22" t="s">
        <v>416</v>
      </c>
      <c r="F3" s="456" t="s">
        <v>417</v>
      </c>
    </row>
    <row r="4" spans="1:6" ht="12.75" x14ac:dyDescent="0.2">
      <c r="A4" s="23" t="s">
        <v>45</v>
      </c>
      <c r="B4" s="286"/>
      <c r="C4" s="286"/>
      <c r="D4" s="286"/>
      <c r="E4" s="286"/>
      <c r="F4" s="456"/>
    </row>
    <row r="5" spans="1:6" ht="12.75" x14ac:dyDescent="0.2">
      <c r="A5" s="24" t="s">
        <v>46</v>
      </c>
      <c r="B5" s="25" t="s">
        <v>534</v>
      </c>
      <c r="C5" s="26" t="s">
        <v>47</v>
      </c>
      <c r="D5" s="27">
        <v>4741.3489300000037</v>
      </c>
      <c r="E5" s="296">
        <v>4623.9398299999993</v>
      </c>
      <c r="F5" s="28" t="s">
        <v>696</v>
      </c>
    </row>
    <row r="6" spans="1:6" ht="12.75" x14ac:dyDescent="0.2">
      <c r="A6" s="19" t="s">
        <v>410</v>
      </c>
      <c r="B6" s="28" t="s">
        <v>534</v>
      </c>
      <c r="C6" s="29" t="s">
        <v>47</v>
      </c>
      <c r="D6" s="30">
        <v>171.26832999999999</v>
      </c>
      <c r="E6" s="297">
        <v>189.61814000000001</v>
      </c>
      <c r="F6" s="28" t="s">
        <v>696</v>
      </c>
    </row>
    <row r="7" spans="1:6" ht="12.75" x14ac:dyDescent="0.2">
      <c r="A7" s="19" t="s">
        <v>48</v>
      </c>
      <c r="B7" s="28" t="s">
        <v>534</v>
      </c>
      <c r="C7" s="29" t="s">
        <v>47</v>
      </c>
      <c r="D7" s="30">
        <v>480.22013999999967</v>
      </c>
      <c r="E7" s="297">
        <v>454.76137000000011</v>
      </c>
      <c r="F7" s="28" t="s">
        <v>696</v>
      </c>
    </row>
    <row r="8" spans="1:6" ht="12.75" x14ac:dyDescent="0.2">
      <c r="A8" s="19" t="s">
        <v>49</v>
      </c>
      <c r="B8" s="28" t="s">
        <v>534</v>
      </c>
      <c r="C8" s="29" t="s">
        <v>47</v>
      </c>
      <c r="D8" s="30">
        <v>546.22281000000021</v>
      </c>
      <c r="E8" s="297">
        <v>449.57969000000014</v>
      </c>
      <c r="F8" s="28" t="s">
        <v>696</v>
      </c>
    </row>
    <row r="9" spans="1:6" ht="12.75" x14ac:dyDescent="0.2">
      <c r="A9" s="19" t="s">
        <v>567</v>
      </c>
      <c r="B9" s="28" t="s">
        <v>534</v>
      </c>
      <c r="C9" s="29" t="s">
        <v>47</v>
      </c>
      <c r="D9" s="30">
        <v>1796.655290000004</v>
      </c>
      <c r="E9" s="297">
        <v>1819.6756899999996</v>
      </c>
      <c r="F9" s="28" t="s">
        <v>696</v>
      </c>
    </row>
    <row r="10" spans="1:6" ht="12.75" x14ac:dyDescent="0.2">
      <c r="A10" s="31" t="s">
        <v>50</v>
      </c>
      <c r="B10" s="32" t="s">
        <v>534</v>
      </c>
      <c r="C10" s="33" t="s">
        <v>510</v>
      </c>
      <c r="D10" s="34">
        <v>28279.481</v>
      </c>
      <c r="E10" s="298">
        <v>27366.126</v>
      </c>
      <c r="F10" s="32" t="s">
        <v>696</v>
      </c>
    </row>
    <row r="11" spans="1:6" ht="12.75" x14ac:dyDescent="0.2">
      <c r="A11" s="35" t="s">
        <v>51</v>
      </c>
      <c r="B11" s="36"/>
      <c r="C11" s="37"/>
      <c r="D11" s="38"/>
      <c r="E11" s="38"/>
      <c r="F11" s="455"/>
    </row>
    <row r="12" spans="1:6" ht="12.75" x14ac:dyDescent="0.2">
      <c r="A12" s="19" t="s">
        <v>52</v>
      </c>
      <c r="B12" s="28" t="s">
        <v>534</v>
      </c>
      <c r="C12" s="29" t="s">
        <v>47</v>
      </c>
      <c r="D12" s="30">
        <v>4786.6839999999993</v>
      </c>
      <c r="E12" s="297">
        <v>4613.7721000000001</v>
      </c>
      <c r="F12" s="25" t="s">
        <v>696</v>
      </c>
    </row>
    <row r="13" spans="1:6" ht="12.75" x14ac:dyDescent="0.2">
      <c r="A13" s="19" t="s">
        <v>53</v>
      </c>
      <c r="B13" s="28" t="s">
        <v>534</v>
      </c>
      <c r="C13" s="29" t="s">
        <v>54</v>
      </c>
      <c r="D13" s="30">
        <v>36834.685369999992</v>
      </c>
      <c r="E13" s="297">
        <v>34727.628649999999</v>
      </c>
      <c r="F13" s="28" t="s">
        <v>696</v>
      </c>
    </row>
    <row r="14" spans="1:6" ht="12.75" x14ac:dyDescent="0.2">
      <c r="A14" s="19" t="s">
        <v>55</v>
      </c>
      <c r="B14" s="28" t="s">
        <v>534</v>
      </c>
      <c r="C14" s="29" t="s">
        <v>56</v>
      </c>
      <c r="D14" s="39">
        <v>92.70936891434134</v>
      </c>
      <c r="E14" s="299">
        <v>90.842891160348557</v>
      </c>
      <c r="F14" s="28" t="s">
        <v>696</v>
      </c>
    </row>
    <row r="15" spans="1:6" ht="12.75" x14ac:dyDescent="0.2">
      <c r="A15" s="19" t="s">
        <v>418</v>
      </c>
      <c r="B15" s="28" t="s">
        <v>534</v>
      </c>
      <c r="C15" s="29" t="s">
        <v>47</v>
      </c>
      <c r="D15" s="30">
        <v>119.80800000000022</v>
      </c>
      <c r="E15" s="297">
        <v>-133.8449999999998</v>
      </c>
      <c r="F15" s="32" t="s">
        <v>696</v>
      </c>
    </row>
    <row r="16" spans="1:6" ht="12.75" x14ac:dyDescent="0.2">
      <c r="A16" s="23" t="s">
        <v>57</v>
      </c>
      <c r="B16" s="25"/>
      <c r="C16" s="26"/>
      <c r="D16" s="40"/>
      <c r="E16" s="40"/>
      <c r="F16" s="455"/>
    </row>
    <row r="17" spans="1:6" ht="12.75" x14ac:dyDescent="0.2">
      <c r="A17" s="24" t="s">
        <v>58</v>
      </c>
      <c r="B17" s="25" t="s">
        <v>534</v>
      </c>
      <c r="C17" s="26" t="s">
        <v>47</v>
      </c>
      <c r="D17" s="27">
        <v>4734.1559999999999</v>
      </c>
      <c r="E17" s="296">
        <v>4830.6459999999997</v>
      </c>
      <c r="F17" s="25" t="s">
        <v>696</v>
      </c>
    </row>
    <row r="18" spans="1:6" ht="12.75" x14ac:dyDescent="0.2">
      <c r="A18" s="19" t="s">
        <v>59</v>
      </c>
      <c r="B18" s="28" t="s">
        <v>534</v>
      </c>
      <c r="C18" s="29" t="s">
        <v>60</v>
      </c>
      <c r="D18" s="39">
        <v>70.37988514173999</v>
      </c>
      <c r="E18" s="299">
        <v>74.208156144781142</v>
      </c>
      <c r="F18" s="28" t="s">
        <v>696</v>
      </c>
    </row>
    <row r="19" spans="1:6" ht="12.75" x14ac:dyDescent="0.2">
      <c r="A19" s="31" t="s">
        <v>61</v>
      </c>
      <c r="B19" s="32" t="s">
        <v>534</v>
      </c>
      <c r="C19" s="41" t="s">
        <v>47</v>
      </c>
      <c r="D19" s="34">
        <v>14805.581</v>
      </c>
      <c r="E19" s="298">
        <v>14725.732</v>
      </c>
      <c r="F19" s="32" t="s">
        <v>696</v>
      </c>
    </row>
    <row r="20" spans="1:6" ht="12.75" x14ac:dyDescent="0.2">
      <c r="A20" s="23" t="s">
        <v>66</v>
      </c>
      <c r="B20" s="25"/>
      <c r="C20" s="26"/>
      <c r="D20" s="27"/>
      <c r="E20" s="27"/>
      <c r="F20" s="455"/>
    </row>
    <row r="21" spans="1:6" ht="12.75" x14ac:dyDescent="0.2">
      <c r="A21" s="24" t="s">
        <v>67</v>
      </c>
      <c r="B21" s="25" t="s">
        <v>68</v>
      </c>
      <c r="C21" s="26" t="s">
        <v>69</v>
      </c>
      <c r="D21" s="43">
        <v>93.502380952380946</v>
      </c>
      <c r="E21" s="300">
        <v>91.298636363636348</v>
      </c>
      <c r="F21" s="28" t="s">
        <v>696</v>
      </c>
    </row>
    <row r="22" spans="1:6" ht="12.75" x14ac:dyDescent="0.2">
      <c r="A22" s="19" t="s">
        <v>70</v>
      </c>
      <c r="B22" s="28" t="s">
        <v>71</v>
      </c>
      <c r="C22" s="29" t="s">
        <v>72</v>
      </c>
      <c r="D22" s="44">
        <v>0.9825666666666667</v>
      </c>
      <c r="E22" s="301">
        <v>1.0201272727272725</v>
      </c>
      <c r="F22" s="28" t="s">
        <v>696</v>
      </c>
    </row>
    <row r="23" spans="1:6" ht="12.75" x14ac:dyDescent="0.2">
      <c r="A23" s="19" t="s">
        <v>73</v>
      </c>
      <c r="B23" s="28" t="s">
        <v>569</v>
      </c>
      <c r="C23" s="29" t="s">
        <v>74</v>
      </c>
      <c r="D23" s="42">
        <v>174.11229422580652</v>
      </c>
      <c r="E23" s="302">
        <v>175.86965587000003</v>
      </c>
      <c r="F23" s="28" t="s">
        <v>696</v>
      </c>
    </row>
    <row r="24" spans="1:6" ht="12.75" x14ac:dyDescent="0.2">
      <c r="A24" s="19" t="s">
        <v>75</v>
      </c>
      <c r="B24" s="28" t="s">
        <v>569</v>
      </c>
      <c r="C24" s="29" t="s">
        <v>74</v>
      </c>
      <c r="D24" s="42">
        <v>192.51874512580645</v>
      </c>
      <c r="E24" s="302">
        <v>189.25707286666668</v>
      </c>
      <c r="F24" s="28" t="s">
        <v>696</v>
      </c>
    </row>
    <row r="25" spans="1:6" ht="12.75" x14ac:dyDescent="0.2">
      <c r="A25" s="19" t="s">
        <v>76</v>
      </c>
      <c r="B25" s="28" t="s">
        <v>569</v>
      </c>
      <c r="C25" s="29" t="s">
        <v>77</v>
      </c>
      <c r="D25" s="42">
        <v>19.55</v>
      </c>
      <c r="E25" s="302">
        <v>18.579999999999998</v>
      </c>
      <c r="F25" s="28" t="s">
        <v>696</v>
      </c>
    </row>
    <row r="26" spans="1:6" ht="12.75" x14ac:dyDescent="0.2">
      <c r="A26" s="31" t="s">
        <v>661</v>
      </c>
      <c r="B26" s="32" t="s">
        <v>569</v>
      </c>
      <c r="C26" s="33" t="s">
        <v>78</v>
      </c>
      <c r="D26" s="44">
        <v>9.9683611499999998</v>
      </c>
      <c r="E26" s="301">
        <v>9.0315361499999991</v>
      </c>
      <c r="F26" s="32" t="s">
        <v>696</v>
      </c>
    </row>
    <row r="27" spans="1:6" ht="12.75" x14ac:dyDescent="0.2">
      <c r="A27" s="35" t="s">
        <v>79</v>
      </c>
      <c r="B27" s="36"/>
      <c r="C27" s="37"/>
      <c r="D27" s="38"/>
      <c r="E27" s="38"/>
      <c r="F27" s="455"/>
    </row>
    <row r="28" spans="1:6" ht="12.75" x14ac:dyDescent="0.2">
      <c r="A28" s="19" t="s">
        <v>80</v>
      </c>
      <c r="B28" s="28" t="s">
        <v>81</v>
      </c>
      <c r="C28" s="29" t="s">
        <v>419</v>
      </c>
      <c r="D28" s="45">
        <v>6.8</v>
      </c>
      <c r="E28" s="303">
        <v>3.8</v>
      </c>
      <c r="F28" s="28" t="s">
        <v>691</v>
      </c>
    </row>
    <row r="29" spans="1:6" x14ac:dyDescent="0.2">
      <c r="A29" s="19" t="s">
        <v>82</v>
      </c>
      <c r="B29" s="28" t="s">
        <v>81</v>
      </c>
      <c r="C29" s="29" t="s">
        <v>419</v>
      </c>
      <c r="D29" s="46">
        <v>2.5</v>
      </c>
      <c r="E29" s="304">
        <v>-1.1000000000000001</v>
      </c>
      <c r="F29" s="624">
        <v>44866</v>
      </c>
    </row>
    <row r="30" spans="1:6" ht="12.75" x14ac:dyDescent="0.2">
      <c r="A30" s="47" t="s">
        <v>83</v>
      </c>
      <c r="B30" s="28" t="s">
        <v>81</v>
      </c>
      <c r="C30" s="29" t="s">
        <v>419</v>
      </c>
      <c r="D30" s="46">
        <v>1.2</v>
      </c>
      <c r="E30" s="304">
        <v>-2.7</v>
      </c>
      <c r="F30" s="624">
        <v>44866</v>
      </c>
    </row>
    <row r="31" spans="1:6" ht="12.75" x14ac:dyDescent="0.2">
      <c r="A31" s="47" t="s">
        <v>84</v>
      </c>
      <c r="B31" s="28" t="s">
        <v>81</v>
      </c>
      <c r="C31" s="29" t="s">
        <v>419</v>
      </c>
      <c r="D31" s="46">
        <v>-1.9</v>
      </c>
      <c r="E31" s="304">
        <v>-5.3</v>
      </c>
      <c r="F31" s="624">
        <v>44866</v>
      </c>
    </row>
    <row r="32" spans="1:6" ht="12.75" x14ac:dyDescent="0.2">
      <c r="A32" s="47" t="s">
        <v>85</v>
      </c>
      <c r="B32" s="28" t="s">
        <v>81</v>
      </c>
      <c r="C32" s="29" t="s">
        <v>419</v>
      </c>
      <c r="D32" s="46">
        <v>2.4</v>
      </c>
      <c r="E32" s="304">
        <v>-2.7</v>
      </c>
      <c r="F32" s="624">
        <v>44866</v>
      </c>
    </row>
    <row r="33" spans="1:7" ht="12.75" x14ac:dyDescent="0.2">
      <c r="A33" s="47" t="s">
        <v>86</v>
      </c>
      <c r="B33" s="28" t="s">
        <v>81</v>
      </c>
      <c r="C33" s="29" t="s">
        <v>419</v>
      </c>
      <c r="D33" s="46">
        <v>11</v>
      </c>
      <c r="E33" s="304">
        <v>7.3</v>
      </c>
      <c r="F33" s="624">
        <v>44866</v>
      </c>
    </row>
    <row r="34" spans="1:7" ht="12.75" x14ac:dyDescent="0.2">
      <c r="A34" s="47" t="s">
        <v>87</v>
      </c>
      <c r="B34" s="28" t="s">
        <v>81</v>
      </c>
      <c r="C34" s="29" t="s">
        <v>419</v>
      </c>
      <c r="D34" s="46">
        <v>-2.9</v>
      </c>
      <c r="E34" s="304">
        <v>-2.7</v>
      </c>
      <c r="F34" s="624">
        <v>44866</v>
      </c>
    </row>
    <row r="35" spans="1:7" ht="12.75" x14ac:dyDescent="0.2">
      <c r="A35" s="47" t="s">
        <v>88</v>
      </c>
      <c r="B35" s="28" t="s">
        <v>81</v>
      </c>
      <c r="C35" s="29" t="s">
        <v>419</v>
      </c>
      <c r="D35" s="46">
        <v>3.6</v>
      </c>
      <c r="E35" s="304">
        <v>-9.6999999999999993</v>
      </c>
      <c r="F35" s="624">
        <v>44866</v>
      </c>
    </row>
    <row r="36" spans="1:7" x14ac:dyDescent="0.2">
      <c r="A36" s="19" t="s">
        <v>89</v>
      </c>
      <c r="B36" s="28" t="s">
        <v>90</v>
      </c>
      <c r="C36" s="29" t="s">
        <v>419</v>
      </c>
      <c r="D36" s="46">
        <v>-6.4</v>
      </c>
      <c r="E36" s="304">
        <v>-7.8</v>
      </c>
      <c r="F36" s="624">
        <v>44866</v>
      </c>
    </row>
    <row r="37" spans="1:7" ht="12.75" x14ac:dyDescent="0.2">
      <c r="A37" s="19" t="s">
        <v>662</v>
      </c>
      <c r="B37" s="28" t="s">
        <v>81</v>
      </c>
      <c r="C37" s="29" t="s">
        <v>419</v>
      </c>
      <c r="D37" s="46">
        <v>39.4</v>
      </c>
      <c r="E37" s="303">
        <v>29.2</v>
      </c>
      <c r="F37" s="624">
        <v>44866</v>
      </c>
      <c r="G37" s="624"/>
    </row>
    <row r="38" spans="1:7" ht="12.75" x14ac:dyDescent="0.2">
      <c r="A38" s="31" t="s">
        <v>91</v>
      </c>
      <c r="B38" s="32" t="s">
        <v>92</v>
      </c>
      <c r="C38" s="33" t="s">
        <v>419</v>
      </c>
      <c r="D38" s="48">
        <v>11.7</v>
      </c>
      <c r="E38" s="685">
        <v>10.3</v>
      </c>
      <c r="F38" s="624">
        <v>44866</v>
      </c>
    </row>
    <row r="39" spans="1:7" ht="12.75" x14ac:dyDescent="0.2">
      <c r="A39" s="35" t="s">
        <v>62</v>
      </c>
      <c r="B39" s="36"/>
      <c r="C39" s="37"/>
      <c r="D39" s="38"/>
      <c r="E39" s="38"/>
      <c r="F39" s="455"/>
    </row>
    <row r="40" spans="1:7" ht="12.75" x14ac:dyDescent="0.2">
      <c r="A40" s="19" t="s">
        <v>63</v>
      </c>
      <c r="B40" s="28" t="s">
        <v>534</v>
      </c>
      <c r="C40" s="29" t="s">
        <v>47</v>
      </c>
      <c r="D40" s="42">
        <v>0.108</v>
      </c>
      <c r="E40" s="302">
        <v>9.6000000000000002E-2</v>
      </c>
      <c r="F40" s="28" t="s">
        <v>696</v>
      </c>
    </row>
    <row r="41" spans="1:7" ht="12.75" x14ac:dyDescent="0.2">
      <c r="A41" s="19" t="s">
        <v>50</v>
      </c>
      <c r="B41" s="28" t="s">
        <v>534</v>
      </c>
      <c r="C41" s="29" t="s">
        <v>54</v>
      </c>
      <c r="D41" s="39">
        <v>60.439422660565995</v>
      </c>
      <c r="E41" s="299">
        <v>54.804765701744003</v>
      </c>
      <c r="F41" s="28" t="s">
        <v>696</v>
      </c>
    </row>
    <row r="42" spans="1:7" ht="12.75" x14ac:dyDescent="0.2">
      <c r="A42" s="19" t="s">
        <v>64</v>
      </c>
      <c r="B42" s="28" t="s">
        <v>534</v>
      </c>
      <c r="C42" s="29" t="s">
        <v>60</v>
      </c>
      <c r="D42" s="699">
        <v>3.0704477008664842E-3</v>
      </c>
      <c r="E42" s="693">
        <v>2.076151583486327E-3</v>
      </c>
      <c r="F42" s="624">
        <v>44866</v>
      </c>
    </row>
    <row r="43" spans="1:7" ht="12.75" x14ac:dyDescent="0.2">
      <c r="A43" s="31" t="s">
        <v>65</v>
      </c>
      <c r="B43" s="32" t="s">
        <v>534</v>
      </c>
      <c r="C43" s="33" t="s">
        <v>60</v>
      </c>
      <c r="D43" s="699">
        <v>0.23387901091612184</v>
      </c>
      <c r="E43" s="693">
        <v>0.20026497613050528</v>
      </c>
      <c r="F43" s="624">
        <v>44866</v>
      </c>
    </row>
    <row r="44" spans="1:7" x14ac:dyDescent="0.2">
      <c r="A44" s="35" t="s">
        <v>93</v>
      </c>
      <c r="B44" s="36"/>
      <c r="C44" s="37"/>
      <c r="D44" s="38"/>
      <c r="E44" s="38"/>
      <c r="F44" s="455"/>
    </row>
    <row r="45" spans="1:7" ht="12.75" x14ac:dyDescent="0.2">
      <c r="A45" s="49" t="s">
        <v>94</v>
      </c>
      <c r="B45" s="28" t="s">
        <v>81</v>
      </c>
      <c r="C45" s="29" t="s">
        <v>419</v>
      </c>
      <c r="D45" s="46">
        <v>21</v>
      </c>
      <c r="E45" s="304">
        <v>17.7</v>
      </c>
      <c r="F45" s="624">
        <v>44866</v>
      </c>
    </row>
    <row r="46" spans="1:7" ht="12.75" x14ac:dyDescent="0.2">
      <c r="A46" s="50" t="s">
        <v>95</v>
      </c>
      <c r="B46" s="28" t="s">
        <v>81</v>
      </c>
      <c r="C46" s="29" t="s">
        <v>419</v>
      </c>
      <c r="D46" s="46">
        <v>19.100000000000001</v>
      </c>
      <c r="E46" s="304">
        <v>16.600000000000001</v>
      </c>
      <c r="F46" s="624">
        <v>44866</v>
      </c>
    </row>
    <row r="47" spans="1:7" ht="12.75" x14ac:dyDescent="0.2">
      <c r="A47" s="50" t="s">
        <v>96</v>
      </c>
      <c r="B47" s="28" t="s">
        <v>81</v>
      </c>
      <c r="C47" s="29" t="s">
        <v>419</v>
      </c>
      <c r="D47" s="46">
        <v>26.7</v>
      </c>
      <c r="E47" s="304">
        <v>22.5</v>
      </c>
      <c r="F47" s="624">
        <v>44866</v>
      </c>
    </row>
    <row r="48" spans="1:7" ht="12.75" x14ac:dyDescent="0.2">
      <c r="A48" s="49" t="s">
        <v>97</v>
      </c>
      <c r="B48" s="28" t="s">
        <v>81</v>
      </c>
      <c r="C48" s="29" t="s">
        <v>419</v>
      </c>
      <c r="D48" s="46">
        <v>20.2</v>
      </c>
      <c r="E48" s="304">
        <v>20.399999999999999</v>
      </c>
      <c r="F48" s="624">
        <v>44866</v>
      </c>
    </row>
    <row r="49" spans="1:7" ht="12.75" x14ac:dyDescent="0.2">
      <c r="A49" s="306" t="s">
        <v>98</v>
      </c>
      <c r="B49" s="28" t="s">
        <v>81</v>
      </c>
      <c r="C49" s="29" t="s">
        <v>419</v>
      </c>
      <c r="D49" s="46">
        <v>35.6</v>
      </c>
      <c r="E49" s="304">
        <v>25</v>
      </c>
      <c r="F49" s="624">
        <v>44866</v>
      </c>
    </row>
    <row r="50" spans="1:7" ht="12.75" x14ac:dyDescent="0.2">
      <c r="A50" s="50" t="s">
        <v>99</v>
      </c>
      <c r="B50" s="28" t="s">
        <v>81</v>
      </c>
      <c r="C50" s="29" t="s">
        <v>419</v>
      </c>
      <c r="D50" s="46">
        <v>33.700000000000003</v>
      </c>
      <c r="E50" s="304">
        <v>23.1</v>
      </c>
      <c r="F50" s="624">
        <v>44866</v>
      </c>
    </row>
    <row r="51" spans="1:7" ht="12.75" x14ac:dyDescent="0.2">
      <c r="A51" s="50" t="s">
        <v>100</v>
      </c>
      <c r="B51" s="28" t="s">
        <v>81</v>
      </c>
      <c r="C51" s="29" t="s">
        <v>419</v>
      </c>
      <c r="D51" s="46">
        <v>79.3</v>
      </c>
      <c r="E51" s="304">
        <v>71.7</v>
      </c>
      <c r="F51" s="624">
        <v>44866</v>
      </c>
    </row>
    <row r="52" spans="1:7" ht="12.75" x14ac:dyDescent="0.2">
      <c r="A52" s="50" t="s">
        <v>101</v>
      </c>
      <c r="B52" s="28" t="s">
        <v>81</v>
      </c>
      <c r="C52" s="29" t="s">
        <v>419</v>
      </c>
      <c r="D52" s="45">
        <v>22.6</v>
      </c>
      <c r="E52" s="303">
        <v>12.9</v>
      </c>
      <c r="F52" s="624">
        <v>44866</v>
      </c>
    </row>
    <row r="53" spans="1:7" ht="12.75" x14ac:dyDescent="0.2">
      <c r="A53" s="49" t="s">
        <v>102</v>
      </c>
      <c r="B53" s="28" t="s">
        <v>81</v>
      </c>
      <c r="C53" s="29" t="s">
        <v>419</v>
      </c>
      <c r="D53" s="45">
        <v>26.1</v>
      </c>
      <c r="E53" s="303">
        <v>26.7</v>
      </c>
      <c r="F53" s="624">
        <v>44866</v>
      </c>
    </row>
    <row r="54" spans="1:7" ht="12.75" x14ac:dyDescent="0.2">
      <c r="A54" s="51" t="s">
        <v>103</v>
      </c>
      <c r="B54" s="32" t="s">
        <v>81</v>
      </c>
      <c r="C54" s="33" t="s">
        <v>419</v>
      </c>
      <c r="D54" s="48">
        <v>10.1</v>
      </c>
      <c r="E54" s="305">
        <v>6.4</v>
      </c>
      <c r="F54" s="625">
        <v>44866</v>
      </c>
    </row>
    <row r="55" spans="1:7" ht="12.75" x14ac:dyDescent="0.2">
      <c r="F55" s="55" t="s">
        <v>577</v>
      </c>
    </row>
    <row r="56" spans="1:7" ht="12.75" x14ac:dyDescent="0.2">
      <c r="A56" s="292" t="s">
        <v>549</v>
      </c>
      <c r="B56" s="294"/>
      <c r="C56" s="294"/>
      <c r="D56" s="295"/>
    </row>
    <row r="57" spans="1:7" ht="12.75" x14ac:dyDescent="0.2">
      <c r="A57" s="292" t="s">
        <v>548</v>
      </c>
    </row>
    <row r="58" spans="1:7" ht="12.75" x14ac:dyDescent="0.2">
      <c r="A58" s="292"/>
    </row>
    <row r="59" spans="1:7" ht="12.75" x14ac:dyDescent="0.2">
      <c r="A59" s="694"/>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1" t="s">
        <v>685</v>
      </c>
      <c r="C3" s="763" t="s">
        <v>420</v>
      </c>
      <c r="D3" s="761" t="s">
        <v>628</v>
      </c>
      <c r="E3" s="763" t="s">
        <v>420</v>
      </c>
      <c r="F3" s="765" t="s">
        <v>686</v>
      </c>
    </row>
    <row r="4" spans="1:6" ht="14.85" customHeight="1" x14ac:dyDescent="0.2">
      <c r="A4" s="498"/>
      <c r="B4" s="762"/>
      <c r="C4" s="764"/>
      <c r="D4" s="762"/>
      <c r="E4" s="764"/>
      <c r="F4" s="766"/>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69">
        <v>117147.19003671882</v>
      </c>
      <c r="C12" s="470">
        <v>100</v>
      </c>
      <c r="D12" s="469">
        <v>110834.34850022121</v>
      </c>
      <c r="E12" s="470">
        <v>100</v>
      </c>
      <c r="F12" s="470">
        <v>5.695744705428579</v>
      </c>
    </row>
    <row r="13" spans="1:6" x14ac:dyDescent="0.2">
      <c r="A13" s="722" t="s">
        <v>687</v>
      </c>
      <c r="B13" s="3"/>
      <c r="C13" s="3"/>
      <c r="D13" s="3"/>
      <c r="E13" s="3"/>
      <c r="F13" s="55" t="s">
        <v>570</v>
      </c>
    </row>
    <row r="14" spans="1:6" x14ac:dyDescent="0.2">
      <c r="A14" s="471"/>
      <c r="B14" s="1"/>
      <c r="C14" s="1"/>
      <c r="D14" s="1"/>
      <c r="E14" s="1"/>
      <c r="F14" s="1"/>
    </row>
    <row r="15" spans="1:6" x14ac:dyDescent="0.2">
      <c r="A15" s="49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67" t="s">
        <v>685</v>
      </c>
      <c r="C3" s="763" t="s">
        <v>420</v>
      </c>
      <c r="D3" s="767" t="s">
        <v>628</v>
      </c>
      <c r="E3" s="763" t="s">
        <v>420</v>
      </c>
      <c r="F3" s="765" t="s">
        <v>686</v>
      </c>
    </row>
    <row r="4" spans="1:6" x14ac:dyDescent="0.2">
      <c r="A4" s="66"/>
      <c r="B4" s="768"/>
      <c r="C4" s="764"/>
      <c r="D4" s="768"/>
      <c r="E4" s="764"/>
      <c r="F4" s="766"/>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59">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2" t="s">
        <v>687</v>
      </c>
      <c r="B12" s="3"/>
      <c r="C12" s="3"/>
      <c r="D12" s="3"/>
      <c r="E12" s="3"/>
      <c r="F12" s="55" t="s">
        <v>570</v>
      </c>
    </row>
    <row r="13" spans="1:6" x14ac:dyDescent="0.2">
      <c r="A13" s="434" t="s">
        <v>619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69">
        <f>INDICE!A3</f>
        <v>44866</v>
      </c>
      <c r="C3" s="770"/>
      <c r="D3" s="770" t="s">
        <v>115</v>
      </c>
      <c r="E3" s="770"/>
      <c r="F3" s="770" t="s">
        <v>116</v>
      </c>
      <c r="G3" s="770"/>
      <c r="H3" s="770"/>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7">
        <v>189.61814000000001</v>
      </c>
      <c r="C5" s="72">
        <v>3.8292518268449176</v>
      </c>
      <c r="D5" s="71">
        <v>1780.4829899999997</v>
      </c>
      <c r="E5" s="72">
        <v>12.252628590160818</v>
      </c>
      <c r="F5" s="71">
        <v>1999.0322999999994</v>
      </c>
      <c r="G5" s="72">
        <v>11.624235540596816</v>
      </c>
      <c r="H5" s="310">
        <v>3.4815878705371652</v>
      </c>
      <c r="I5"/>
    </row>
    <row r="6" spans="1:9" ht="14.25" x14ac:dyDescent="0.2">
      <c r="A6" s="3" t="s">
        <v>48</v>
      </c>
      <c r="B6" s="308">
        <v>454.76137000000011</v>
      </c>
      <c r="C6" s="59">
        <v>1.4236581634245036</v>
      </c>
      <c r="D6" s="58">
        <v>5229.8717299999998</v>
      </c>
      <c r="E6" s="59">
        <v>9.0456743838362446</v>
      </c>
      <c r="F6" s="58">
        <v>5681.8013399999991</v>
      </c>
      <c r="G6" s="59">
        <v>9.6774000391053381</v>
      </c>
      <c r="H6" s="311">
        <v>9.8956333162529759</v>
      </c>
      <c r="I6"/>
    </row>
    <row r="7" spans="1:9" ht="14.25" x14ac:dyDescent="0.2">
      <c r="A7" s="3" t="s">
        <v>49</v>
      </c>
      <c r="B7" s="308">
        <v>449.57969000000014</v>
      </c>
      <c r="C7" s="59">
        <v>19.325220957375038</v>
      </c>
      <c r="D7" s="58">
        <v>5408.7942600000015</v>
      </c>
      <c r="E7" s="59">
        <v>83.49850738353274</v>
      </c>
      <c r="F7" s="58">
        <v>5802.5597500000022</v>
      </c>
      <c r="G7" s="59">
        <v>86.642556159877373</v>
      </c>
      <c r="H7" s="311">
        <v>10.105950586024639</v>
      </c>
      <c r="I7"/>
    </row>
    <row r="8" spans="1:9" ht="14.25" x14ac:dyDescent="0.2">
      <c r="A8" s="3" t="s">
        <v>122</v>
      </c>
      <c r="B8" s="308">
        <v>2632.4651200000003</v>
      </c>
      <c r="C8" s="59">
        <v>-8.0624473137583443</v>
      </c>
      <c r="D8" s="58">
        <v>28795.061140000005</v>
      </c>
      <c r="E8" s="59">
        <v>1.0732924335229914</v>
      </c>
      <c r="F8" s="58">
        <v>31610.601620000005</v>
      </c>
      <c r="G8" s="59">
        <v>1.4365114971651625</v>
      </c>
      <c r="H8" s="311">
        <v>55.054181556033143</v>
      </c>
      <c r="I8"/>
    </row>
    <row r="9" spans="1:9" ht="14.25" x14ac:dyDescent="0.2">
      <c r="A9" s="3" t="s">
        <v>123</v>
      </c>
      <c r="B9" s="308">
        <v>590.90751</v>
      </c>
      <c r="C9" s="59">
        <v>6.774947869045576</v>
      </c>
      <c r="D9" s="58">
        <v>7033.0406299999995</v>
      </c>
      <c r="E9" s="59">
        <v>23.37695821240073</v>
      </c>
      <c r="F9" s="58">
        <v>7605.7360500000004</v>
      </c>
      <c r="G9" s="73">
        <v>22.086003835967507</v>
      </c>
      <c r="H9" s="311">
        <v>13.246428473510537</v>
      </c>
      <c r="I9"/>
    </row>
    <row r="10" spans="1:9" ht="14.25" x14ac:dyDescent="0.2">
      <c r="A10" s="3" t="s">
        <v>603</v>
      </c>
      <c r="B10" s="308">
        <v>306.608</v>
      </c>
      <c r="C10" s="336">
        <v>4.8128561612694813</v>
      </c>
      <c r="D10" s="58">
        <v>4377.3482236915106</v>
      </c>
      <c r="E10" s="336">
        <v>-14.184079939266866</v>
      </c>
      <c r="F10" s="58">
        <v>4717.5272236915107</v>
      </c>
      <c r="G10" s="59">
        <v>-15.970666755842821</v>
      </c>
      <c r="H10" s="311">
        <v>8.2162181976415471</v>
      </c>
      <c r="I10"/>
    </row>
    <row r="11" spans="1:9" ht="14.25" x14ac:dyDescent="0.2">
      <c r="A11" s="60" t="s">
        <v>604</v>
      </c>
      <c r="B11" s="61">
        <v>4623.9398300000012</v>
      </c>
      <c r="C11" s="62">
        <v>-1.973553918433272</v>
      </c>
      <c r="D11" s="61">
        <v>52624.598973691522</v>
      </c>
      <c r="E11" s="62">
        <v>8.2357077318591099</v>
      </c>
      <c r="F11" s="61">
        <v>57417.25828369151</v>
      </c>
      <c r="G11" s="62">
        <v>8.1566133677004089</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80" priority="8" operator="equal">
      <formula>0</formula>
    </cfRule>
  </conditionalFormatting>
  <conditionalFormatting sqref="E10">
    <cfRule type="cellIs" dxfId="279" priority="9" operator="between">
      <formula>0</formula>
      <formula>0.5</formula>
    </cfRule>
  </conditionalFormatting>
  <conditionalFormatting sqref="C10">
    <cfRule type="cellIs" dxfId="278" priority="7" operator="between">
      <formula>0</formula>
      <formula>0.5</formula>
    </cfRule>
  </conditionalFormatting>
  <conditionalFormatting sqref="C10">
    <cfRule type="cellIs" dxfId="277"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3" t="s">
        <v>424</v>
      </c>
      <c r="B1" s="561"/>
      <c r="C1" s="561"/>
      <c r="D1" s="561"/>
    </row>
    <row r="2" spans="1:18" x14ac:dyDescent="0.2">
      <c r="A2" s="562"/>
      <c r="B2" s="445"/>
      <c r="C2" s="445"/>
      <c r="D2" s="563"/>
    </row>
    <row r="3" spans="1:18" x14ac:dyDescent="0.2">
      <c r="A3" s="667"/>
      <c r="B3" s="667">
        <v>2020</v>
      </c>
      <c r="C3" s="667">
        <v>2021</v>
      </c>
      <c r="D3" s="667">
        <v>2022</v>
      </c>
    </row>
    <row r="4" spans="1:18" x14ac:dyDescent="0.2">
      <c r="A4" s="18" t="s">
        <v>126</v>
      </c>
      <c r="B4" s="565">
        <v>-1.3834465118535726</v>
      </c>
      <c r="C4" s="565">
        <v>-19.299820706420753</v>
      </c>
      <c r="D4" s="565">
        <v>12.454791033864019</v>
      </c>
      <c r="Q4" s="566"/>
      <c r="R4" s="566"/>
    </row>
    <row r="5" spans="1:18" x14ac:dyDescent="0.2">
      <c r="A5" s="18" t="s">
        <v>127</v>
      </c>
      <c r="B5" s="565">
        <v>-1.192087513788624</v>
      </c>
      <c r="C5" s="565">
        <v>-20.69660389585902</v>
      </c>
      <c r="D5" s="565">
        <v>16.06313747027858</v>
      </c>
    </row>
    <row r="6" spans="1:18" x14ac:dyDescent="0.2">
      <c r="A6" s="18" t="s">
        <v>128</v>
      </c>
      <c r="B6" s="565">
        <v>-2.4650981855077378</v>
      </c>
      <c r="C6" s="565">
        <v>-19.036240311570197</v>
      </c>
      <c r="D6" s="565">
        <v>15.33241730146451</v>
      </c>
    </row>
    <row r="7" spans="1:18" x14ac:dyDescent="0.2">
      <c r="A7" s="18" t="s">
        <v>129</v>
      </c>
      <c r="B7" s="565">
        <v>-6.2499167722701632</v>
      </c>
      <c r="C7" s="565">
        <v>-13.588827985851088</v>
      </c>
      <c r="D7" s="565">
        <v>13.759950468673333</v>
      </c>
    </row>
    <row r="8" spans="1:18" x14ac:dyDescent="0.2">
      <c r="A8" s="18" t="s">
        <v>130</v>
      </c>
      <c r="B8" s="565">
        <v>-9.9157566737326146</v>
      </c>
      <c r="C8" s="565">
        <v>-8.4696089112066435</v>
      </c>
      <c r="D8" s="567">
        <v>12.995495947892845</v>
      </c>
    </row>
    <row r="9" spans="1:18" x14ac:dyDescent="0.2">
      <c r="A9" s="18" t="s">
        <v>131</v>
      </c>
      <c r="B9" s="565">
        <v>-11.730373128456444</v>
      </c>
      <c r="C9" s="565">
        <v>-5.0517436499203381</v>
      </c>
      <c r="D9" s="567">
        <v>12.033442273346358</v>
      </c>
    </row>
    <row r="10" spans="1:18" x14ac:dyDescent="0.2">
      <c r="A10" s="18" t="s">
        <v>132</v>
      </c>
      <c r="B10" s="565">
        <v>-13.400060711958696</v>
      </c>
      <c r="C10" s="565">
        <v>-2.6685696721694434</v>
      </c>
      <c r="D10" s="697">
        <v>11.582636314064978</v>
      </c>
    </row>
    <row r="11" spans="1:18" x14ac:dyDescent="0.2">
      <c r="A11" s="18" t="s">
        <v>133</v>
      </c>
      <c r="B11" s="565">
        <v>-14.646959424478679</v>
      </c>
      <c r="C11" s="565">
        <v>-2.2923769686631072E-4</v>
      </c>
      <c r="D11" s="698">
        <v>10.996628412375005</v>
      </c>
    </row>
    <row r="12" spans="1:18" x14ac:dyDescent="0.2">
      <c r="A12" s="18" t="s">
        <v>134</v>
      </c>
      <c r="B12" s="565">
        <v>-15.603977611828453</v>
      </c>
      <c r="C12" s="565">
        <v>2.2604698434299886</v>
      </c>
      <c r="D12" s="567">
        <v>10.435241642436431</v>
      </c>
    </row>
    <row r="13" spans="1:18" x14ac:dyDescent="0.2">
      <c r="A13" s="18" t="s">
        <v>135</v>
      </c>
      <c r="B13" s="565">
        <v>-16.791264416427705</v>
      </c>
      <c r="C13" s="565">
        <v>4.6057391197937552</v>
      </c>
      <c r="D13" s="567">
        <v>9.9063120594876626</v>
      </c>
    </row>
    <row r="14" spans="1:18" x14ac:dyDescent="0.2">
      <c r="A14" s="18" t="s">
        <v>136</v>
      </c>
      <c r="B14" s="565">
        <v>-17.940809286069403</v>
      </c>
      <c r="C14" s="565">
        <v>7.990366458138813</v>
      </c>
      <c r="D14" s="565">
        <v>8.1566133677004249</v>
      </c>
    </row>
    <row r="15" spans="1:18" x14ac:dyDescent="0.2">
      <c r="A15" s="445" t="s">
        <v>137</v>
      </c>
      <c r="B15" s="451">
        <v>-18.522349811599476</v>
      </c>
      <c r="C15" s="451">
        <v>9.6166590510592975</v>
      </c>
      <c r="D15" s="451" t="s">
        <v>509</v>
      </c>
    </row>
    <row r="16" spans="1:18" x14ac:dyDescent="0.2">
      <c r="A16" s="569"/>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69">
        <f>INDICE!A3</f>
        <v>44866</v>
      </c>
      <c r="C3" s="770"/>
      <c r="D3" s="770" t="s">
        <v>115</v>
      </c>
      <c r="E3" s="770"/>
      <c r="F3" s="770" t="s">
        <v>116</v>
      </c>
      <c r="G3" s="770"/>
      <c r="H3" s="770"/>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61.386060000000022</v>
      </c>
      <c r="C5" s="322">
        <v>-29.3054060823825</v>
      </c>
      <c r="D5" s="321">
        <v>667.08355999999992</v>
      </c>
      <c r="E5" s="322">
        <v>-6.3516248891872671</v>
      </c>
      <c r="F5" s="321">
        <v>765.33606999999995</v>
      </c>
      <c r="G5" s="322">
        <v>-5.7461022375926696</v>
      </c>
      <c r="H5" s="327">
        <v>38.285327855883075</v>
      </c>
    </row>
    <row r="6" spans="1:8" x14ac:dyDescent="0.2">
      <c r="A6" s="320" t="s">
        <v>139</v>
      </c>
      <c r="B6" s="329">
        <v>41.46999999999997</v>
      </c>
      <c r="C6" s="322">
        <v>-17.593270428403791</v>
      </c>
      <c r="D6" s="321">
        <v>462.31686999999999</v>
      </c>
      <c r="E6" s="322">
        <v>13.6798041759169</v>
      </c>
      <c r="F6" s="321">
        <v>530.10919000000001</v>
      </c>
      <c r="G6" s="322">
        <v>13.472795352889039</v>
      </c>
      <c r="H6" s="327">
        <v>26.518290374797854</v>
      </c>
    </row>
    <row r="7" spans="1:8" x14ac:dyDescent="0.2">
      <c r="A7" s="320" t="s">
        <v>140</v>
      </c>
      <c r="B7" s="329">
        <v>9.0612600000000025</v>
      </c>
      <c r="C7" s="322">
        <v>8.9888897308493068</v>
      </c>
      <c r="D7" s="321">
        <v>98.949859999999987</v>
      </c>
      <c r="E7" s="322">
        <v>25.299919298886714</v>
      </c>
      <c r="F7" s="321">
        <v>106.84239000000001</v>
      </c>
      <c r="G7" s="322">
        <v>26.006564601745495</v>
      </c>
      <c r="H7" s="327">
        <v>5.3447055357734863</v>
      </c>
    </row>
    <row r="8" spans="1:8" x14ac:dyDescent="0.2">
      <c r="A8" s="323" t="s">
        <v>441</v>
      </c>
      <c r="B8" s="328">
        <v>77.700820000000007</v>
      </c>
      <c r="C8" s="325">
        <v>109.12766692154679</v>
      </c>
      <c r="D8" s="324">
        <v>552.1327</v>
      </c>
      <c r="E8" s="326">
        <v>42.244504930202417</v>
      </c>
      <c r="F8" s="324">
        <v>596.74464999999998</v>
      </c>
      <c r="G8" s="326">
        <v>39.783967826279287</v>
      </c>
      <c r="H8" s="489">
        <v>29.851676233545611</v>
      </c>
    </row>
    <row r="9" spans="1:8" s="69" customFormat="1" x14ac:dyDescent="0.2">
      <c r="A9" s="290" t="s">
        <v>114</v>
      </c>
      <c r="B9" s="61">
        <v>189.61814000000001</v>
      </c>
      <c r="C9" s="62">
        <v>3.8292518268449176</v>
      </c>
      <c r="D9" s="61">
        <v>1780.4829899999997</v>
      </c>
      <c r="E9" s="62">
        <v>12.252628590160818</v>
      </c>
      <c r="F9" s="61">
        <v>1999.0322999999994</v>
      </c>
      <c r="G9" s="62">
        <v>11.624235540596816</v>
      </c>
      <c r="H9" s="62">
        <v>100</v>
      </c>
    </row>
    <row r="10" spans="1:8" x14ac:dyDescent="0.2">
      <c r="A10" s="314"/>
      <c r="B10" s="313"/>
      <c r="C10" s="319"/>
      <c r="D10" s="313"/>
      <c r="E10" s="319"/>
      <c r="F10" s="313"/>
      <c r="G10" s="319"/>
      <c r="H10" s="79" t="s">
        <v>220</v>
      </c>
    </row>
    <row r="11" spans="1:8" x14ac:dyDescent="0.2">
      <c r="A11" s="291" t="s">
        <v>479</v>
      </c>
      <c r="B11" s="313"/>
      <c r="C11" s="313"/>
      <c r="D11" s="313"/>
      <c r="E11" s="313"/>
      <c r="F11" s="313"/>
      <c r="G11" s="319"/>
      <c r="H11" s="319"/>
    </row>
    <row r="12" spans="1:8" x14ac:dyDescent="0.2">
      <c r="A12" s="291" t="s">
        <v>518</v>
      </c>
      <c r="B12" s="313"/>
      <c r="C12" s="313"/>
      <c r="D12" s="313"/>
      <c r="E12" s="313"/>
      <c r="F12" s="313"/>
      <c r="G12" s="319"/>
      <c r="H12" s="319"/>
    </row>
    <row r="13" spans="1:8" ht="14.25" x14ac:dyDescent="0.2">
      <c r="A13" s="133" t="s">
        <v>532</v>
      </c>
      <c r="B13" s="1"/>
      <c r="C13" s="1"/>
      <c r="D13" s="1"/>
      <c r="E13" s="1"/>
      <c r="F13" s="1"/>
      <c r="G13" s="1"/>
      <c r="H13" s="1"/>
    </row>
    <row r="17" spans="3:21" x14ac:dyDescent="0.2">
      <c r="C17" s="594"/>
      <c r="D17" s="594"/>
      <c r="E17" s="594"/>
      <c r="F17" s="594"/>
      <c r="G17" s="594"/>
      <c r="H17" s="594"/>
      <c r="I17" s="594"/>
      <c r="J17" s="594"/>
      <c r="K17" s="594"/>
      <c r="L17" s="594"/>
      <c r="M17" s="594"/>
      <c r="N17" s="594"/>
      <c r="O17" s="594"/>
      <c r="P17" s="594"/>
      <c r="Q17" s="594"/>
      <c r="R17" s="594"/>
      <c r="S17" s="594"/>
      <c r="T17" s="594"/>
      <c r="U17" s="594"/>
    </row>
  </sheetData>
  <mergeCells count="3">
    <mergeCell ref="B3:C3"/>
    <mergeCell ref="D3:E3"/>
    <mergeCell ref="F3:H3"/>
  </mergeCells>
  <conditionalFormatting sqref="B8">
    <cfRule type="cellIs" dxfId="276" priority="8" operator="between">
      <formula>0</formula>
      <formula>0.5</formula>
    </cfRule>
  </conditionalFormatting>
  <conditionalFormatting sqref="D8">
    <cfRule type="cellIs" dxfId="275" priority="7" operator="between">
      <formula>0</formula>
      <formula>0.5</formula>
    </cfRule>
  </conditionalFormatting>
  <conditionalFormatting sqref="F8">
    <cfRule type="cellIs" dxfId="274" priority="6" operator="between">
      <formula>0</formula>
      <formula>0.5</formula>
    </cfRule>
  </conditionalFormatting>
  <conditionalFormatting sqref="H8">
    <cfRule type="cellIs" dxfId="273" priority="5" operator="between">
      <formula>0</formula>
      <formula>0.5</formula>
    </cfRule>
  </conditionalFormatting>
  <conditionalFormatting sqref="C17:U17">
    <cfRule type="cellIs" dxfId="272" priority="3" operator="between">
      <formula>-0.0499999</formula>
      <formula>0.0499999</formula>
    </cfRule>
  </conditionalFormatting>
  <conditionalFormatting sqref="G5">
    <cfRule type="cellIs" dxfId="271" priority="1" operator="between">
      <formula>-0.049</formula>
      <formula>0.049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69">
        <f>INDICE!A3</f>
        <v>44866</v>
      </c>
      <c r="C3" s="770"/>
      <c r="D3" s="771" t="s">
        <v>115</v>
      </c>
      <c r="E3" s="771"/>
      <c r="F3" s="771" t="s">
        <v>116</v>
      </c>
      <c r="G3" s="771"/>
      <c r="H3" s="771"/>
    </row>
    <row r="4" spans="1:14" x14ac:dyDescent="0.2">
      <c r="A4" s="66"/>
      <c r="B4" s="82" t="s">
        <v>47</v>
      </c>
      <c r="C4" s="82" t="s">
        <v>425</v>
      </c>
      <c r="D4" s="82" t="s">
        <v>47</v>
      </c>
      <c r="E4" s="82" t="s">
        <v>421</v>
      </c>
      <c r="F4" s="82" t="s">
        <v>47</v>
      </c>
      <c r="G4" s="83" t="s">
        <v>421</v>
      </c>
      <c r="H4" s="83" t="s">
        <v>106</v>
      </c>
    </row>
    <row r="5" spans="1:14" x14ac:dyDescent="0.2">
      <c r="A5" s="84" t="s">
        <v>183</v>
      </c>
      <c r="B5" s="343">
        <v>429.69072000000017</v>
      </c>
      <c r="C5" s="339">
        <v>2.2826544247926184</v>
      </c>
      <c r="D5" s="338">
        <v>4947.3879400000005</v>
      </c>
      <c r="E5" s="340">
        <v>11.188698520660619</v>
      </c>
      <c r="F5" s="338">
        <v>5367.8651099999997</v>
      </c>
      <c r="G5" s="340">
        <v>11.771340665831348</v>
      </c>
      <c r="H5" s="345">
        <v>94.47470597414447</v>
      </c>
    </row>
    <row r="6" spans="1:14" x14ac:dyDescent="0.2">
      <c r="A6" s="84" t="s">
        <v>184</v>
      </c>
      <c r="B6" s="329">
        <v>24.80202999999997</v>
      </c>
      <c r="C6" s="322">
        <v>-11.396797327831942</v>
      </c>
      <c r="D6" s="321">
        <v>278.19547000000006</v>
      </c>
      <c r="E6" s="322">
        <v>-18.611269743378475</v>
      </c>
      <c r="F6" s="321">
        <v>309.39010999999999</v>
      </c>
      <c r="G6" s="322">
        <v>-17.055148641844553</v>
      </c>
      <c r="H6" s="327">
        <v>5.4452820766873211</v>
      </c>
    </row>
    <row r="7" spans="1:14" x14ac:dyDescent="0.2">
      <c r="A7" s="84" t="s">
        <v>188</v>
      </c>
      <c r="B7" s="344">
        <v>7.8799999999999999E-3</v>
      </c>
      <c r="C7" s="336">
        <v>0</v>
      </c>
      <c r="D7" s="335">
        <v>7.8799999999999999E-3</v>
      </c>
      <c r="E7" s="591">
        <v>-52.271350696547557</v>
      </c>
      <c r="F7" s="335">
        <v>7.8799999999999999E-3</v>
      </c>
      <c r="G7" s="591">
        <v>-67.784137367130015</v>
      </c>
      <c r="H7" s="344">
        <v>1.3868841109464063E-4</v>
      </c>
    </row>
    <row r="8" spans="1:14" x14ac:dyDescent="0.2">
      <c r="A8" s="84" t="s">
        <v>145</v>
      </c>
      <c r="B8" s="344">
        <v>0</v>
      </c>
      <c r="C8" s="336">
        <v>0</v>
      </c>
      <c r="D8" s="335">
        <v>1.1800000000000001E-2</v>
      </c>
      <c r="E8" s="591">
        <v>-94.988958722609127</v>
      </c>
      <c r="F8" s="335">
        <v>1.1800000000000001E-2</v>
      </c>
      <c r="G8" s="336">
        <v>-94.988958722609127</v>
      </c>
      <c r="H8" s="344">
        <v>2.076806155985736E-4</v>
      </c>
    </row>
    <row r="9" spans="1:14" x14ac:dyDescent="0.2">
      <c r="A9" s="342" t="s">
        <v>146</v>
      </c>
      <c r="B9" s="330">
        <v>454.50063000000011</v>
      </c>
      <c r="C9" s="331">
        <v>1.4298622624548885</v>
      </c>
      <c r="D9" s="330">
        <v>5225.6030899999996</v>
      </c>
      <c r="E9" s="331">
        <v>9.0574707403670764</v>
      </c>
      <c r="F9" s="330">
        <v>5677.2748999999994</v>
      </c>
      <c r="G9" s="331">
        <v>9.6886576675586404</v>
      </c>
      <c r="H9" s="331">
        <v>99.920334419858477</v>
      </c>
    </row>
    <row r="10" spans="1:14" x14ac:dyDescent="0.2">
      <c r="A10" s="84" t="s">
        <v>147</v>
      </c>
      <c r="B10" s="344">
        <v>0.26074000000000003</v>
      </c>
      <c r="C10" s="336">
        <v>-8.3482723470069242</v>
      </c>
      <c r="D10" s="335">
        <v>4.2686400000000004</v>
      </c>
      <c r="E10" s="336">
        <v>-3.7052577438194545</v>
      </c>
      <c r="F10" s="335">
        <v>4.5264400000000009</v>
      </c>
      <c r="G10" s="336">
        <v>-2.8308549667153753</v>
      </c>
      <c r="H10" s="327">
        <v>7.9665580141526054E-2</v>
      </c>
    </row>
    <row r="11" spans="1:14" x14ac:dyDescent="0.2">
      <c r="A11" s="60" t="s">
        <v>148</v>
      </c>
      <c r="B11" s="332">
        <v>454.76137000000011</v>
      </c>
      <c r="C11" s="333">
        <v>1.4236581634245036</v>
      </c>
      <c r="D11" s="332">
        <v>5229.8717299999998</v>
      </c>
      <c r="E11" s="333">
        <v>9.0456743838362446</v>
      </c>
      <c r="F11" s="332">
        <v>5681.8013399999991</v>
      </c>
      <c r="G11" s="333">
        <v>9.6774000391053381</v>
      </c>
      <c r="H11" s="333">
        <v>100</v>
      </c>
    </row>
    <row r="12" spans="1:14" x14ac:dyDescent="0.2">
      <c r="A12" s="369" t="s">
        <v>149</v>
      </c>
      <c r="B12" s="334"/>
      <c r="C12" s="334"/>
      <c r="D12" s="334"/>
      <c r="E12" s="334"/>
      <c r="F12" s="334"/>
      <c r="G12" s="334"/>
      <c r="H12" s="334"/>
    </row>
    <row r="13" spans="1:14" x14ac:dyDescent="0.2">
      <c r="A13" s="595" t="s">
        <v>188</v>
      </c>
      <c r="B13" s="596">
        <v>12.031769999999995</v>
      </c>
      <c r="C13" s="597">
        <v>-13.782149582804257</v>
      </c>
      <c r="D13" s="598">
        <v>142.86225999999999</v>
      </c>
      <c r="E13" s="597">
        <v>-14.237599872204893</v>
      </c>
      <c r="F13" s="598">
        <v>153.41157999999999</v>
      </c>
      <c r="G13" s="597">
        <v>-11.977263159682499</v>
      </c>
      <c r="H13" s="599">
        <v>2.7000518113855771</v>
      </c>
    </row>
    <row r="14" spans="1:14" x14ac:dyDescent="0.2">
      <c r="A14" s="600" t="s">
        <v>150</v>
      </c>
      <c r="B14" s="601">
        <v>2.6457326399557624</v>
      </c>
      <c r="C14" s="602"/>
      <c r="D14" s="603">
        <v>2.7316589655631955</v>
      </c>
      <c r="E14" s="602"/>
      <c r="F14" s="603">
        <v>2.7000518113855771</v>
      </c>
      <c r="G14" s="602"/>
      <c r="H14" s="604"/>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H7:H8">
    <cfRule type="cellIs" dxfId="270" priority="22" operator="between">
      <formula>0</formula>
      <formula>0.5</formula>
    </cfRule>
  </conditionalFormatting>
  <conditionalFormatting sqref="B10 D10 F10:G10">
    <cfRule type="cellIs" dxfId="269" priority="24" operator="between">
      <formula>0</formula>
      <formula>0.5</formula>
    </cfRule>
  </conditionalFormatting>
  <conditionalFormatting sqref="B8:C8 F8:G8">
    <cfRule type="cellIs" dxfId="268" priority="23" operator="between">
      <formula>0</formula>
      <formula>0.5</formula>
    </cfRule>
  </conditionalFormatting>
  <conditionalFormatting sqref="C8">
    <cfRule type="cellIs" dxfId="267" priority="21" operator="equal">
      <formula>0</formula>
    </cfRule>
  </conditionalFormatting>
  <conditionalFormatting sqref="B8">
    <cfRule type="cellIs" dxfId="266" priority="20" operator="equal">
      <formula>0</formula>
    </cfRule>
  </conditionalFormatting>
  <conditionalFormatting sqref="D8">
    <cfRule type="cellIs" dxfId="265" priority="18" operator="between">
      <formula>0</formula>
      <formula>0.5</formula>
    </cfRule>
  </conditionalFormatting>
  <conditionalFormatting sqref="D8">
    <cfRule type="cellIs" dxfId="264" priority="17" operator="equal">
      <formula>0</formula>
    </cfRule>
  </conditionalFormatting>
  <conditionalFormatting sqref="B7">
    <cfRule type="cellIs" dxfId="263" priority="15" operator="between">
      <formula>0</formula>
      <formula>0.5</formula>
    </cfRule>
  </conditionalFormatting>
  <conditionalFormatting sqref="B7">
    <cfRule type="cellIs" dxfId="262" priority="14" operator="equal">
      <formula>0</formula>
    </cfRule>
  </conditionalFormatting>
  <conditionalFormatting sqref="C7">
    <cfRule type="cellIs" dxfId="261" priority="13" operator="between">
      <formula>0</formula>
      <formula>0.5</formula>
    </cfRule>
  </conditionalFormatting>
  <conditionalFormatting sqref="C7">
    <cfRule type="cellIs" dxfId="260" priority="12" operator="equal">
      <formula>0</formula>
    </cfRule>
  </conditionalFormatting>
  <conditionalFormatting sqref="D7">
    <cfRule type="cellIs" dxfId="259" priority="11" operator="between">
      <formula>0</formula>
      <formula>0.5</formula>
    </cfRule>
  </conditionalFormatting>
  <conditionalFormatting sqref="D7">
    <cfRule type="cellIs" dxfId="258" priority="10" operator="equal">
      <formula>0</formula>
    </cfRule>
  </conditionalFormatting>
  <conditionalFormatting sqref="F7">
    <cfRule type="cellIs" dxfId="257" priority="8" operator="between">
      <formula>0</formula>
      <formula>0.5</formula>
    </cfRule>
  </conditionalFormatting>
  <conditionalFormatting sqref="F7">
    <cfRule type="cellIs" dxfId="256"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605</v>
      </c>
    </row>
    <row r="2" spans="1:12" ht="15.75" x14ac:dyDescent="0.25">
      <c r="A2" s="2"/>
      <c r="B2" s="89"/>
      <c r="H2" s="79" t="s">
        <v>151</v>
      </c>
    </row>
    <row r="3" spans="1:12" ht="14.1" customHeight="1" x14ac:dyDescent="0.2">
      <c r="A3" s="90"/>
      <c r="B3" s="772">
        <f>INDICE!A3</f>
        <v>44866</v>
      </c>
      <c r="C3" s="772"/>
      <c r="D3" s="772"/>
      <c r="E3" s="91"/>
      <c r="F3" s="773" t="s">
        <v>116</v>
      </c>
      <c r="G3" s="773"/>
      <c r="H3" s="773"/>
    </row>
    <row r="4" spans="1:12" x14ac:dyDescent="0.2">
      <c r="A4" s="92"/>
      <c r="B4" s="93" t="s">
        <v>143</v>
      </c>
      <c r="C4" s="495" t="s">
        <v>144</v>
      </c>
      <c r="D4" s="93" t="s">
        <v>152</v>
      </c>
      <c r="E4" s="93"/>
      <c r="F4" s="93" t="s">
        <v>143</v>
      </c>
      <c r="G4" s="495" t="s">
        <v>144</v>
      </c>
      <c r="H4" s="93" t="s">
        <v>152</v>
      </c>
    </row>
    <row r="5" spans="1:12" x14ac:dyDescent="0.2">
      <c r="A5" s="90" t="s">
        <v>153</v>
      </c>
      <c r="B5" s="94">
        <v>65.194969999999998</v>
      </c>
      <c r="C5" s="96">
        <v>2.6135400000000004</v>
      </c>
      <c r="D5" s="346">
        <v>67.808509999999998</v>
      </c>
      <c r="E5" s="94"/>
      <c r="F5" s="94">
        <v>814.1758999999995</v>
      </c>
      <c r="G5" s="96">
        <v>30.906509999999987</v>
      </c>
      <c r="H5" s="346">
        <v>845.08240999999953</v>
      </c>
    </row>
    <row r="6" spans="1:12" x14ac:dyDescent="0.2">
      <c r="A6" s="92" t="s">
        <v>154</v>
      </c>
      <c r="B6" s="95">
        <v>11.767449999999995</v>
      </c>
      <c r="C6" s="96">
        <v>0.44661999999999996</v>
      </c>
      <c r="D6" s="347">
        <v>12.214069999999994</v>
      </c>
      <c r="E6" s="95"/>
      <c r="F6" s="95">
        <v>152.84037999999998</v>
      </c>
      <c r="G6" s="96">
        <v>6.1685500000000015</v>
      </c>
      <c r="H6" s="347">
        <v>159.00892999999999</v>
      </c>
    </row>
    <row r="7" spans="1:12" x14ac:dyDescent="0.2">
      <c r="A7" s="92" t="s">
        <v>155</v>
      </c>
      <c r="B7" s="95">
        <v>7.5312500000000018</v>
      </c>
      <c r="C7" s="96">
        <v>0.42925999999999997</v>
      </c>
      <c r="D7" s="347">
        <v>7.960510000000002</v>
      </c>
      <c r="E7" s="95"/>
      <c r="F7" s="95">
        <v>96.732810000000072</v>
      </c>
      <c r="G7" s="96">
        <v>5.6453599999999993</v>
      </c>
      <c r="H7" s="347">
        <v>102.37817000000007</v>
      </c>
    </row>
    <row r="8" spans="1:12" x14ac:dyDescent="0.2">
      <c r="A8" s="92" t="s">
        <v>156</v>
      </c>
      <c r="B8" s="95">
        <v>15.626289999999999</v>
      </c>
      <c r="C8" s="96">
        <v>0.70835999999999999</v>
      </c>
      <c r="D8" s="347">
        <v>16.33465</v>
      </c>
      <c r="E8" s="95"/>
      <c r="F8" s="95">
        <v>238.09615999999997</v>
      </c>
      <c r="G8" s="96">
        <v>10.326040000000001</v>
      </c>
      <c r="H8" s="347">
        <v>248.42219999999998</v>
      </c>
    </row>
    <row r="9" spans="1:12" x14ac:dyDescent="0.2">
      <c r="A9" s="92" t="s">
        <v>157</v>
      </c>
      <c r="B9" s="95">
        <v>35.142870000000002</v>
      </c>
      <c r="C9" s="96">
        <v>8.187050000000001</v>
      </c>
      <c r="D9" s="347">
        <v>43.329920000000001</v>
      </c>
      <c r="E9" s="95"/>
      <c r="F9" s="95">
        <v>406.68857999999989</v>
      </c>
      <c r="G9" s="96">
        <v>98.952229999999986</v>
      </c>
      <c r="H9" s="347">
        <v>505.64080999999987</v>
      </c>
    </row>
    <row r="10" spans="1:12" x14ac:dyDescent="0.2">
      <c r="A10" s="92" t="s">
        <v>158</v>
      </c>
      <c r="B10" s="95">
        <v>5.1564399999999999</v>
      </c>
      <c r="C10" s="96">
        <v>0.22434000000000001</v>
      </c>
      <c r="D10" s="347">
        <v>5.3807799999999997</v>
      </c>
      <c r="E10" s="95"/>
      <c r="F10" s="95">
        <v>71.27039000000002</v>
      </c>
      <c r="G10" s="96">
        <v>3.1928600000000005</v>
      </c>
      <c r="H10" s="347">
        <v>74.463250000000016</v>
      </c>
    </row>
    <row r="11" spans="1:12" x14ac:dyDescent="0.2">
      <c r="A11" s="92" t="s">
        <v>159</v>
      </c>
      <c r="B11" s="95">
        <v>22.100300000000001</v>
      </c>
      <c r="C11" s="96">
        <v>0.97638000000000003</v>
      </c>
      <c r="D11" s="347">
        <v>23.07668</v>
      </c>
      <c r="E11" s="95"/>
      <c r="F11" s="95">
        <v>287.68427000000031</v>
      </c>
      <c r="G11" s="96">
        <v>14.406180000000015</v>
      </c>
      <c r="H11" s="347">
        <v>302.09045000000032</v>
      </c>
    </row>
    <row r="12" spans="1:12" x14ac:dyDescent="0.2">
      <c r="A12" s="92" t="s">
        <v>512</v>
      </c>
      <c r="B12" s="95">
        <v>17.244859999999999</v>
      </c>
      <c r="C12" s="96">
        <v>0.63972999999999991</v>
      </c>
      <c r="D12" s="347">
        <v>17.884589999999999</v>
      </c>
      <c r="E12" s="95"/>
      <c r="F12" s="95">
        <v>212.51575000000022</v>
      </c>
      <c r="G12" s="96">
        <v>8.0030299999999954</v>
      </c>
      <c r="H12" s="347">
        <v>220.51878000000022</v>
      </c>
      <c r="J12" s="96"/>
    </row>
    <row r="13" spans="1:12" x14ac:dyDescent="0.2">
      <c r="A13" s="92" t="s">
        <v>160</v>
      </c>
      <c r="B13" s="95">
        <v>76.924750000000017</v>
      </c>
      <c r="C13" s="96">
        <v>3.5884499999999999</v>
      </c>
      <c r="D13" s="347">
        <v>80.513200000000012</v>
      </c>
      <c r="E13" s="95"/>
      <c r="F13" s="95">
        <v>952.75534999999934</v>
      </c>
      <c r="G13" s="96">
        <v>45.907719999999976</v>
      </c>
      <c r="H13" s="347">
        <v>998.66306999999927</v>
      </c>
      <c r="J13" s="96"/>
      <c r="L13" s="705"/>
    </row>
    <row r="14" spans="1:12" x14ac:dyDescent="0.2">
      <c r="A14" s="92" t="s">
        <v>161</v>
      </c>
      <c r="B14" s="95">
        <v>0.46184999999999998</v>
      </c>
      <c r="C14" s="96">
        <v>6.386E-2</v>
      </c>
      <c r="D14" s="348">
        <v>0.52571000000000001</v>
      </c>
      <c r="E14" s="96"/>
      <c r="F14" s="95">
        <v>5.6139600000000023</v>
      </c>
      <c r="G14" s="96">
        <v>0.57883000000000007</v>
      </c>
      <c r="H14" s="348">
        <v>6.1927900000000022</v>
      </c>
      <c r="J14" s="96"/>
      <c r="K14" s="727"/>
    </row>
    <row r="15" spans="1:12" x14ac:dyDescent="0.2">
      <c r="A15" s="92" t="s">
        <v>162</v>
      </c>
      <c r="B15" s="95">
        <v>48.932390000000005</v>
      </c>
      <c r="C15" s="96">
        <v>1.9190299999999998</v>
      </c>
      <c r="D15" s="347">
        <v>50.851420000000005</v>
      </c>
      <c r="E15" s="95"/>
      <c r="F15" s="95">
        <v>608.2207399999993</v>
      </c>
      <c r="G15" s="96">
        <v>23.124159999999957</v>
      </c>
      <c r="H15" s="347">
        <v>631.34489999999926</v>
      </c>
      <c r="J15" s="96"/>
    </row>
    <row r="16" spans="1:12" x14ac:dyDescent="0.2">
      <c r="A16" s="92" t="s">
        <v>163</v>
      </c>
      <c r="B16" s="95">
        <v>7.9283799999999989</v>
      </c>
      <c r="C16" s="96">
        <v>0.23798000000000002</v>
      </c>
      <c r="D16" s="347">
        <v>8.1663599999999992</v>
      </c>
      <c r="E16" s="95"/>
      <c r="F16" s="95">
        <v>102.94667000000001</v>
      </c>
      <c r="G16" s="96">
        <v>3.1084399999999994</v>
      </c>
      <c r="H16" s="347">
        <v>106.05511000000001</v>
      </c>
      <c r="J16" s="96"/>
    </row>
    <row r="17" spans="1:11" x14ac:dyDescent="0.2">
      <c r="A17" s="92" t="s">
        <v>164</v>
      </c>
      <c r="B17" s="95">
        <v>20.192389999999993</v>
      </c>
      <c r="C17" s="96">
        <v>0.95047999999999999</v>
      </c>
      <c r="D17" s="347">
        <v>21.142869999999991</v>
      </c>
      <c r="E17" s="95"/>
      <c r="F17" s="95">
        <v>263.86040000000003</v>
      </c>
      <c r="G17" s="96">
        <v>13.252460000000003</v>
      </c>
      <c r="H17" s="347">
        <v>277.11286000000001</v>
      </c>
      <c r="J17" s="96"/>
    </row>
    <row r="18" spans="1:11" x14ac:dyDescent="0.2">
      <c r="A18" s="92" t="s">
        <v>165</v>
      </c>
      <c r="B18" s="95">
        <v>2.0845599999999997</v>
      </c>
      <c r="C18" s="96">
        <v>8.8790000000000008E-2</v>
      </c>
      <c r="D18" s="347">
        <v>2.1733499999999997</v>
      </c>
      <c r="E18" s="95"/>
      <c r="F18" s="95">
        <v>24.89715</v>
      </c>
      <c r="G18" s="96">
        <v>1.1862399999999995</v>
      </c>
      <c r="H18" s="347">
        <v>26.083389999999998</v>
      </c>
      <c r="J18" s="96"/>
    </row>
    <row r="19" spans="1:11" x14ac:dyDescent="0.2">
      <c r="A19" s="92" t="s">
        <v>166</v>
      </c>
      <c r="B19" s="95">
        <v>59.244770000000003</v>
      </c>
      <c r="C19" s="96">
        <v>2.2526000000000006</v>
      </c>
      <c r="D19" s="347">
        <v>61.497370000000004</v>
      </c>
      <c r="E19" s="95"/>
      <c r="F19" s="95">
        <v>699.47061000000008</v>
      </c>
      <c r="G19" s="96">
        <v>26.033139999999992</v>
      </c>
      <c r="H19" s="347">
        <v>725.50375000000008</v>
      </c>
      <c r="J19" s="96"/>
    </row>
    <row r="20" spans="1:11" x14ac:dyDescent="0.2">
      <c r="A20" s="92" t="s">
        <v>167</v>
      </c>
      <c r="B20" s="96">
        <v>0.51513999999999993</v>
      </c>
      <c r="C20" s="96">
        <v>0</v>
      </c>
      <c r="D20" s="348">
        <v>0.51513999999999993</v>
      </c>
      <c r="E20" s="96"/>
      <c r="F20" s="95">
        <v>6.2351800000000006</v>
      </c>
      <c r="G20" s="96">
        <v>0</v>
      </c>
      <c r="H20" s="348">
        <v>6.2351800000000006</v>
      </c>
      <c r="J20" s="96"/>
    </row>
    <row r="21" spans="1:11" x14ac:dyDescent="0.2">
      <c r="A21" s="92" t="s">
        <v>168</v>
      </c>
      <c r="B21" s="95">
        <v>11.613610000000001</v>
      </c>
      <c r="C21" s="96">
        <v>0.51361000000000001</v>
      </c>
      <c r="D21" s="347">
        <v>12.127220000000001</v>
      </c>
      <c r="E21" s="95"/>
      <c r="F21" s="95">
        <v>151.81075999999999</v>
      </c>
      <c r="G21" s="96">
        <v>6.0026700000000028</v>
      </c>
      <c r="H21" s="347">
        <v>157.81342999999998</v>
      </c>
      <c r="J21" s="96"/>
      <c r="K21" s="96"/>
    </row>
    <row r="22" spans="1:11" x14ac:dyDescent="0.2">
      <c r="A22" s="92" t="s">
        <v>169</v>
      </c>
      <c r="B22" s="95">
        <v>5.9051599999999995</v>
      </c>
      <c r="C22" s="96">
        <v>0.17479000000000003</v>
      </c>
      <c r="D22" s="347">
        <v>6.0799499999999993</v>
      </c>
      <c r="E22" s="95"/>
      <c r="F22" s="95">
        <v>80.19878999999996</v>
      </c>
      <c r="G22" s="96">
        <v>2.4961500000000005</v>
      </c>
      <c r="H22" s="347">
        <v>82.69493999999996</v>
      </c>
      <c r="J22" s="96"/>
    </row>
    <row r="23" spans="1:11" x14ac:dyDescent="0.2">
      <c r="A23" s="97" t="s">
        <v>170</v>
      </c>
      <c r="B23" s="98">
        <v>16.123290000000004</v>
      </c>
      <c r="C23" s="96">
        <v>0.78715999999999997</v>
      </c>
      <c r="D23" s="349">
        <v>16.910450000000004</v>
      </c>
      <c r="E23" s="98"/>
      <c r="F23" s="98">
        <v>191.85125999999994</v>
      </c>
      <c r="G23" s="96">
        <v>10.099540000000008</v>
      </c>
      <c r="H23" s="349">
        <v>201.95079999999996</v>
      </c>
      <c r="J23" s="96"/>
    </row>
    <row r="24" spans="1:11" x14ac:dyDescent="0.2">
      <c r="A24" s="99" t="s">
        <v>430</v>
      </c>
      <c r="B24" s="100">
        <v>429.69071999999983</v>
      </c>
      <c r="C24" s="100">
        <v>24.802030000000016</v>
      </c>
      <c r="D24" s="100">
        <v>454.49274999999983</v>
      </c>
      <c r="E24" s="100"/>
      <c r="F24" s="100">
        <v>5367.8651099999979</v>
      </c>
      <c r="G24" s="100">
        <v>309.39011000000079</v>
      </c>
      <c r="H24" s="100">
        <v>5677.2552199999991</v>
      </c>
      <c r="J24" s="96"/>
    </row>
    <row r="25" spans="1:11" x14ac:dyDescent="0.2">
      <c r="H25" s="79" t="s">
        <v>220</v>
      </c>
      <c r="J25" s="96"/>
    </row>
    <row r="26" spans="1:11" x14ac:dyDescent="0.2">
      <c r="A26" s="350"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1"/>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55" priority="13" operator="between">
      <formula>0</formula>
      <formula>0.5</formula>
    </cfRule>
    <cfRule type="cellIs" dxfId="254" priority="14" operator="between">
      <formula>0</formula>
      <formula>0.49</formula>
    </cfRule>
  </conditionalFormatting>
  <conditionalFormatting sqref="C5:C23">
    <cfRule type="cellIs" dxfId="253" priority="12" stopIfTrue="1" operator="equal">
      <formula>0</formula>
    </cfRule>
  </conditionalFormatting>
  <conditionalFormatting sqref="G20">
    <cfRule type="cellIs" dxfId="252" priority="11" stopIfTrue="1" operator="equal">
      <formula>0</formula>
    </cfRule>
  </conditionalFormatting>
  <conditionalFormatting sqref="G5:G23">
    <cfRule type="cellIs" dxfId="251" priority="10" stopIfTrue="1" operator="equal">
      <formula>0</formula>
    </cfRule>
  </conditionalFormatting>
  <conditionalFormatting sqref="J12:J30">
    <cfRule type="cellIs" dxfId="250" priority="8" operator="between">
      <formula>0</formula>
      <formula>0.5</formula>
    </cfRule>
    <cfRule type="cellIs" dxfId="249" priority="9" operator="between">
      <formula>0</formula>
      <formula>0.49</formula>
    </cfRule>
  </conditionalFormatting>
  <conditionalFormatting sqref="J27">
    <cfRule type="cellIs" dxfId="248" priority="7" stopIfTrue="1" operator="equal">
      <formula>0</formula>
    </cfRule>
  </conditionalFormatting>
  <conditionalFormatting sqref="J12:J30">
    <cfRule type="cellIs" dxfId="247" priority="6"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74">
        <f>INDICE!A3</f>
        <v>44866</v>
      </c>
      <c r="C3" s="775"/>
      <c r="D3" s="775" t="s">
        <v>115</v>
      </c>
      <c r="E3" s="775"/>
      <c r="F3" s="775" t="s">
        <v>116</v>
      </c>
      <c r="G3" s="776"/>
      <c r="H3" s="775"/>
    </row>
    <row r="4" spans="1:8" x14ac:dyDescent="0.2">
      <c r="A4" s="354"/>
      <c r="B4" s="355" t="s">
        <v>47</v>
      </c>
      <c r="C4" s="355" t="s">
        <v>421</v>
      </c>
      <c r="D4" s="355" t="s">
        <v>47</v>
      </c>
      <c r="E4" s="355" t="s">
        <v>421</v>
      </c>
      <c r="F4" s="355" t="s">
        <v>47</v>
      </c>
      <c r="G4" s="356" t="s">
        <v>421</v>
      </c>
      <c r="H4" s="356" t="s">
        <v>106</v>
      </c>
    </row>
    <row r="5" spans="1:8" x14ac:dyDescent="0.2">
      <c r="A5" s="357" t="s">
        <v>171</v>
      </c>
      <c r="B5" s="329">
        <v>1819.5525799999994</v>
      </c>
      <c r="C5" s="322">
        <v>-5.2424003294209962</v>
      </c>
      <c r="D5" s="321">
        <v>20224.49294</v>
      </c>
      <c r="E5" s="322">
        <v>1.116978345547412</v>
      </c>
      <c r="F5" s="321">
        <v>22043.83641</v>
      </c>
      <c r="G5" s="336">
        <v>1.4381262389178961</v>
      </c>
      <c r="H5" s="327">
        <v>69.73558009112007</v>
      </c>
    </row>
    <row r="6" spans="1:8" x14ac:dyDescent="0.2">
      <c r="A6" s="357" t="s">
        <v>172</v>
      </c>
      <c r="B6" s="588">
        <v>0.11910999999999999</v>
      </c>
      <c r="C6" s="336">
        <v>-51.320091548144518</v>
      </c>
      <c r="D6" s="358">
        <v>4.7235099999999992</v>
      </c>
      <c r="E6" s="322">
        <v>-70.436673843380731</v>
      </c>
      <c r="F6" s="321">
        <v>19.320530000000005</v>
      </c>
      <c r="G6" s="322">
        <v>-36.37733527796447</v>
      </c>
      <c r="H6" s="327">
        <v>6.1120412171389735E-2</v>
      </c>
    </row>
    <row r="7" spans="1:8" x14ac:dyDescent="0.2">
      <c r="A7" s="357" t="s">
        <v>173</v>
      </c>
      <c r="B7" s="344">
        <v>4.0000000000000001E-3</v>
      </c>
      <c r="C7" s="336">
        <v>-50</v>
      </c>
      <c r="D7" s="335">
        <v>4.897E-2</v>
      </c>
      <c r="E7" s="336">
        <v>-17</v>
      </c>
      <c r="F7" s="335">
        <v>4.897E-2</v>
      </c>
      <c r="G7" s="322">
        <v>-47.434521253756976</v>
      </c>
      <c r="H7" s="588">
        <v>1.5491638086703391E-4</v>
      </c>
    </row>
    <row r="8" spans="1:8" x14ac:dyDescent="0.2">
      <c r="A8" s="368" t="s">
        <v>174</v>
      </c>
      <c r="B8" s="330">
        <v>1819.6756899999996</v>
      </c>
      <c r="C8" s="331">
        <v>-5.248457360023016</v>
      </c>
      <c r="D8" s="330">
        <v>20229.265420000003</v>
      </c>
      <c r="E8" s="377">
        <v>1.0598110590000185</v>
      </c>
      <c r="F8" s="330">
        <v>22063.205910000001</v>
      </c>
      <c r="G8" s="331">
        <v>1.3851476017793054</v>
      </c>
      <c r="H8" s="331">
        <v>69.796855419672326</v>
      </c>
    </row>
    <row r="9" spans="1:8" x14ac:dyDescent="0.2">
      <c r="A9" s="357" t="s">
        <v>175</v>
      </c>
      <c r="B9" s="329">
        <v>421.84576000000027</v>
      </c>
      <c r="C9" s="322">
        <v>-8.0104843588338852</v>
      </c>
      <c r="D9" s="321">
        <v>4034.5132400000002</v>
      </c>
      <c r="E9" s="322">
        <v>-1.5689693770125861</v>
      </c>
      <c r="F9" s="321">
        <v>4513.0877599999994</v>
      </c>
      <c r="G9" s="322">
        <v>-1.2499281953461359</v>
      </c>
      <c r="H9" s="327">
        <v>14.277133394210923</v>
      </c>
    </row>
    <row r="10" spans="1:8" x14ac:dyDescent="0.2">
      <c r="A10" s="357" t="s">
        <v>176</v>
      </c>
      <c r="B10" s="329">
        <v>44.339990000000007</v>
      </c>
      <c r="C10" s="322">
        <v>-67.270134463382519</v>
      </c>
      <c r="D10" s="321">
        <v>700.93184999999971</v>
      </c>
      <c r="E10" s="336">
        <v>-26.936772899392203</v>
      </c>
      <c r="F10" s="321">
        <v>861.59177999999986</v>
      </c>
      <c r="G10" s="336">
        <v>-22.615139953417412</v>
      </c>
      <c r="H10" s="327">
        <v>2.7256418285151249</v>
      </c>
    </row>
    <row r="11" spans="1:8" x14ac:dyDescent="0.2">
      <c r="A11" s="357" t="s">
        <v>177</v>
      </c>
      <c r="B11" s="329">
        <v>346.60368</v>
      </c>
      <c r="C11" s="322">
        <v>-0.62827436179072549</v>
      </c>
      <c r="D11" s="321">
        <v>3830.3506300000004</v>
      </c>
      <c r="E11" s="322">
        <v>12.195593875432357</v>
      </c>
      <c r="F11" s="321">
        <v>4172.7161699999997</v>
      </c>
      <c r="G11" s="322">
        <v>12.243062813411058</v>
      </c>
      <c r="H11" s="327">
        <v>13.200369357601613</v>
      </c>
    </row>
    <row r="12" spans="1:8" s="3" customFormat="1" x14ac:dyDescent="0.2">
      <c r="A12" s="359" t="s">
        <v>148</v>
      </c>
      <c r="B12" s="332">
        <v>2632.4651200000003</v>
      </c>
      <c r="C12" s="333">
        <v>-8.0624473137583443</v>
      </c>
      <c r="D12" s="332">
        <v>28795.061140000005</v>
      </c>
      <c r="E12" s="333">
        <v>1.0732924335229914</v>
      </c>
      <c r="F12" s="332">
        <v>31610.601620000005</v>
      </c>
      <c r="G12" s="333">
        <v>1.4365114971651625</v>
      </c>
      <c r="H12" s="333">
        <v>100</v>
      </c>
    </row>
    <row r="13" spans="1:8" x14ac:dyDescent="0.2">
      <c r="A13" s="369" t="s">
        <v>149</v>
      </c>
      <c r="B13" s="334"/>
      <c r="C13" s="334"/>
      <c r="D13" s="334"/>
      <c r="E13" s="334"/>
      <c r="F13" s="334"/>
      <c r="G13" s="334"/>
      <c r="H13" s="334"/>
    </row>
    <row r="14" spans="1:8" s="105" customFormat="1" x14ac:dyDescent="0.2">
      <c r="A14" s="605" t="s">
        <v>178</v>
      </c>
      <c r="B14" s="596">
        <v>98.634470000000022</v>
      </c>
      <c r="C14" s="597">
        <v>4.8690727019237956</v>
      </c>
      <c r="D14" s="598">
        <v>1146.61385</v>
      </c>
      <c r="E14" s="597">
        <v>-14.272537887645056</v>
      </c>
      <c r="F14" s="321">
        <v>1233.9073099999998</v>
      </c>
      <c r="G14" s="597">
        <v>-14.52456442716602</v>
      </c>
      <c r="H14" s="599">
        <v>3.9034603796319636</v>
      </c>
    </row>
    <row r="15" spans="1:8" s="105" customFormat="1" x14ac:dyDescent="0.2">
      <c r="A15" s="606" t="s">
        <v>562</v>
      </c>
      <c r="B15" s="601">
        <v>5.4204422547404612</v>
      </c>
      <c r="C15" s="602"/>
      <c r="D15" s="603">
        <v>5.6680943484303734</v>
      </c>
      <c r="E15" s="602"/>
      <c r="F15" s="603">
        <v>5.5926020680464195</v>
      </c>
      <c r="G15" s="602"/>
      <c r="H15" s="604"/>
    </row>
    <row r="16" spans="1:8" s="105" customFormat="1" x14ac:dyDescent="0.2">
      <c r="A16" s="607" t="s">
        <v>427</v>
      </c>
      <c r="B16" s="608">
        <v>234.22807999999995</v>
      </c>
      <c r="C16" s="609">
        <v>-8.1980952643734817</v>
      </c>
      <c r="D16" s="610">
        <v>2704.5177800000001</v>
      </c>
      <c r="E16" s="609">
        <v>8.8887309910896466</v>
      </c>
      <c r="F16" s="610">
        <v>2956.9077500000003</v>
      </c>
      <c r="G16" s="609">
        <v>9.5028403726926332</v>
      </c>
      <c r="H16" s="611">
        <v>9.354164737342952</v>
      </c>
    </row>
    <row r="17" spans="1:22" x14ac:dyDescent="0.2">
      <c r="A17" s="365"/>
      <c r="B17" s="362"/>
      <c r="C17" s="362"/>
      <c r="D17" s="362"/>
      <c r="E17" s="362"/>
      <c r="F17" s="362"/>
      <c r="G17" s="362"/>
      <c r="H17" s="366" t="s">
        <v>220</v>
      </c>
    </row>
    <row r="18" spans="1:22" x14ac:dyDescent="0.2">
      <c r="A18" s="360" t="s">
        <v>479</v>
      </c>
      <c r="B18" s="337"/>
      <c r="C18" s="337"/>
      <c r="D18" s="337"/>
      <c r="E18" s="337"/>
      <c r="F18" s="321"/>
      <c r="G18" s="337"/>
      <c r="H18" s="337"/>
      <c r="I18" s="88"/>
      <c r="J18" s="88"/>
      <c r="K18" s="88"/>
      <c r="L18" s="88"/>
      <c r="M18" s="88"/>
      <c r="N18" s="88"/>
    </row>
    <row r="19" spans="1:22" x14ac:dyDescent="0.2">
      <c r="A19" s="777" t="s">
        <v>428</v>
      </c>
      <c r="B19" s="778"/>
      <c r="C19" s="778"/>
      <c r="D19" s="778"/>
      <c r="E19" s="778"/>
      <c r="F19" s="778"/>
      <c r="G19" s="778"/>
      <c r="H19" s="337"/>
      <c r="I19" s="88"/>
      <c r="J19" s="88"/>
      <c r="K19" s="88"/>
      <c r="L19" s="88"/>
      <c r="M19" s="88"/>
      <c r="N19" s="88"/>
    </row>
    <row r="20" spans="1:22" ht="14.25" x14ac:dyDescent="0.2">
      <c r="A20" s="133" t="s">
        <v>532</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1"/>
      <c r="E23" s="631"/>
      <c r="F23" s="631"/>
      <c r="G23" s="631"/>
      <c r="H23" s="631"/>
      <c r="I23" s="631"/>
      <c r="J23" s="631"/>
      <c r="K23" s="631"/>
      <c r="L23" s="631"/>
      <c r="M23" s="631"/>
      <c r="N23" s="631"/>
      <c r="O23" s="631"/>
      <c r="P23" s="631"/>
      <c r="Q23" s="631"/>
      <c r="R23" s="631"/>
      <c r="S23" s="631"/>
      <c r="T23" s="631"/>
      <c r="U23" s="631"/>
      <c r="V23" s="631"/>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46" priority="35" operator="between">
      <formula>0</formula>
      <formula>0.5</formula>
    </cfRule>
    <cfRule type="cellIs" dxfId="245" priority="36" operator="between">
      <formula>0</formula>
      <formula>0.49</formula>
    </cfRule>
  </conditionalFormatting>
  <conditionalFormatting sqref="D6">
    <cfRule type="cellIs" dxfId="244" priority="33" operator="between">
      <formula>0</formula>
      <formula>0.5</formula>
    </cfRule>
    <cfRule type="cellIs" dxfId="243" priority="34" operator="between">
      <formula>0</formula>
      <formula>0.49</formula>
    </cfRule>
  </conditionalFormatting>
  <conditionalFormatting sqref="E8">
    <cfRule type="cellIs" dxfId="242" priority="15" operator="between">
      <formula>-0.04999999</formula>
      <formula>-0.00000001</formula>
    </cfRule>
  </conditionalFormatting>
  <conditionalFormatting sqref="H7">
    <cfRule type="cellIs" dxfId="241" priority="11" operator="between">
      <formula>0</formula>
      <formula>0.5</formula>
    </cfRule>
    <cfRule type="cellIs" dxfId="240" priority="12" operator="between">
      <formula>0</formula>
      <formula>0.49</formula>
    </cfRule>
  </conditionalFormatting>
  <conditionalFormatting sqref="E10">
    <cfRule type="cellIs" dxfId="239" priority="6" operator="between">
      <formula>-0.5</formula>
      <formula>0.5</formula>
    </cfRule>
  </conditionalFormatting>
  <conditionalFormatting sqref="E10">
    <cfRule type="cellIs" dxfId="238" priority="5" operator="equal">
      <formula>0</formula>
    </cfRule>
  </conditionalFormatting>
  <conditionalFormatting sqref="G10">
    <cfRule type="cellIs" dxfId="237" priority="4" operator="between">
      <formula>-0.5</formula>
      <formula>0.5</formula>
    </cfRule>
  </conditionalFormatting>
  <conditionalFormatting sqref="G10">
    <cfRule type="cellIs" dxfId="236" priority="3" operator="equal">
      <formula>0</formula>
    </cfRule>
  </conditionalFormatting>
  <conditionalFormatting sqref="B7:F7">
    <cfRule type="cellIs" dxfId="235" priority="2" operator="between">
      <formula>0</formula>
      <formula>0.5</formula>
    </cfRule>
  </conditionalFormatting>
  <conditionalFormatting sqref="B7:F7">
    <cfRule type="cellIs" dxfId="234"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2">
        <f>INDICE!A3</f>
        <v>44866</v>
      </c>
      <c r="C3" s="772"/>
      <c r="D3" s="772">
        <f>INDICE!C3</f>
        <v>0</v>
      </c>
      <c r="E3" s="772"/>
      <c r="F3" s="91"/>
      <c r="G3" s="773" t="s">
        <v>116</v>
      </c>
      <c r="H3" s="773"/>
      <c r="I3" s="773"/>
      <c r="J3" s="773"/>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286.75401999999997</v>
      </c>
      <c r="C5" s="94">
        <v>62.980049999999999</v>
      </c>
      <c r="D5" s="94">
        <v>2.2551100000000002</v>
      </c>
      <c r="E5" s="346">
        <v>351.98917999999998</v>
      </c>
      <c r="F5" s="94"/>
      <c r="G5" s="94">
        <v>3494.5693299999994</v>
      </c>
      <c r="H5" s="94">
        <v>692.89164000000005</v>
      </c>
      <c r="I5" s="94">
        <v>46.398819999999994</v>
      </c>
      <c r="J5" s="346">
        <v>4233.8597899999995</v>
      </c>
    </row>
    <row r="6" spans="1:10" x14ac:dyDescent="0.2">
      <c r="A6" s="371" t="s">
        <v>154</v>
      </c>
      <c r="B6" s="96">
        <v>67.907839999999993</v>
      </c>
      <c r="C6" s="96">
        <v>29.916889999999992</v>
      </c>
      <c r="D6" s="96">
        <v>1.8827399999999999</v>
      </c>
      <c r="E6" s="348">
        <v>99.707469999999986</v>
      </c>
      <c r="F6" s="96"/>
      <c r="G6" s="96">
        <v>826.53111999999965</v>
      </c>
      <c r="H6" s="96">
        <v>311.04481999999985</v>
      </c>
      <c r="I6" s="96">
        <v>51.5717</v>
      </c>
      <c r="J6" s="348">
        <v>1189.1476399999995</v>
      </c>
    </row>
    <row r="7" spans="1:10" x14ac:dyDescent="0.2">
      <c r="A7" s="371" t="s">
        <v>155</v>
      </c>
      <c r="B7" s="96">
        <v>31.747579999999996</v>
      </c>
      <c r="C7" s="96">
        <v>8.5440100000000019</v>
      </c>
      <c r="D7" s="96">
        <v>1.3216100000000002</v>
      </c>
      <c r="E7" s="348">
        <v>41.613199999999999</v>
      </c>
      <c r="F7" s="96"/>
      <c r="G7" s="96">
        <v>391.22477000000015</v>
      </c>
      <c r="H7" s="96">
        <v>91.049970000000016</v>
      </c>
      <c r="I7" s="96">
        <v>26.09346</v>
      </c>
      <c r="J7" s="348">
        <v>508.36820000000017</v>
      </c>
    </row>
    <row r="8" spans="1:10" x14ac:dyDescent="0.2">
      <c r="A8" s="371" t="s">
        <v>156</v>
      </c>
      <c r="B8" s="96">
        <v>24.157790000000002</v>
      </c>
      <c r="C8" s="96">
        <v>4.9402199999999992</v>
      </c>
      <c r="D8" s="96">
        <v>9.7761599999999991</v>
      </c>
      <c r="E8" s="348">
        <v>38.874169999999999</v>
      </c>
      <c r="F8" s="96"/>
      <c r="G8" s="96">
        <v>365.82676999999995</v>
      </c>
      <c r="H8" s="96">
        <v>61.438859999999984</v>
      </c>
      <c r="I8" s="96">
        <v>126.78988000000003</v>
      </c>
      <c r="J8" s="348">
        <v>554.05550999999991</v>
      </c>
    </row>
    <row r="9" spans="1:10" x14ac:dyDescent="0.2">
      <c r="A9" s="371" t="s">
        <v>157</v>
      </c>
      <c r="B9" s="96">
        <v>56.474930000000008</v>
      </c>
      <c r="C9" s="96">
        <v>0</v>
      </c>
      <c r="D9" s="96">
        <v>0</v>
      </c>
      <c r="E9" s="348">
        <v>56.474930000000008</v>
      </c>
      <c r="F9" s="96"/>
      <c r="G9" s="96">
        <v>647.94128999999987</v>
      </c>
      <c r="H9" s="96">
        <v>0</v>
      </c>
      <c r="I9" s="96">
        <v>1.7946</v>
      </c>
      <c r="J9" s="348">
        <v>649.73588999999981</v>
      </c>
    </row>
    <row r="10" spans="1:10" x14ac:dyDescent="0.2">
      <c r="A10" s="371" t="s">
        <v>158</v>
      </c>
      <c r="B10" s="96">
        <v>23.823919999999994</v>
      </c>
      <c r="C10" s="96">
        <v>4.423280000000001</v>
      </c>
      <c r="D10" s="96">
        <v>9.0740000000000015E-2</v>
      </c>
      <c r="E10" s="348">
        <v>28.337939999999996</v>
      </c>
      <c r="F10" s="96"/>
      <c r="G10" s="96">
        <v>294.49733000000009</v>
      </c>
      <c r="H10" s="96">
        <v>57.871869999999987</v>
      </c>
      <c r="I10" s="96">
        <v>1.51189</v>
      </c>
      <c r="J10" s="348">
        <v>353.88109000000009</v>
      </c>
    </row>
    <row r="11" spans="1:10" x14ac:dyDescent="0.2">
      <c r="A11" s="371" t="s">
        <v>159</v>
      </c>
      <c r="B11" s="96">
        <v>137.96524000000005</v>
      </c>
      <c r="C11" s="96">
        <v>61.018470000000001</v>
      </c>
      <c r="D11" s="96">
        <v>4.0553399999999993</v>
      </c>
      <c r="E11" s="348">
        <v>203.03905000000006</v>
      </c>
      <c r="F11" s="96"/>
      <c r="G11" s="96">
        <v>1644.6693800000012</v>
      </c>
      <c r="H11" s="96">
        <v>655.68372999999974</v>
      </c>
      <c r="I11" s="96">
        <v>105.85571999999998</v>
      </c>
      <c r="J11" s="348">
        <v>2406.2088300000009</v>
      </c>
    </row>
    <row r="12" spans="1:10" x14ac:dyDescent="0.2">
      <c r="A12" s="371" t="s">
        <v>512</v>
      </c>
      <c r="B12" s="96">
        <v>107.98079</v>
      </c>
      <c r="C12" s="96">
        <v>53.192259999999997</v>
      </c>
      <c r="D12" s="96">
        <v>1.99936</v>
      </c>
      <c r="E12" s="348">
        <v>163.17240999999999</v>
      </c>
      <c r="F12" s="96"/>
      <c r="G12" s="96">
        <v>1263.9608500000006</v>
      </c>
      <c r="H12" s="96">
        <v>568.06380000000047</v>
      </c>
      <c r="I12" s="96">
        <v>58.006169999999983</v>
      </c>
      <c r="J12" s="348">
        <v>1890.0308200000011</v>
      </c>
    </row>
    <row r="13" spans="1:10" x14ac:dyDescent="0.2">
      <c r="A13" s="371" t="s">
        <v>160</v>
      </c>
      <c r="B13" s="96">
        <v>303.3483700000001</v>
      </c>
      <c r="C13" s="96">
        <v>54.668369999999996</v>
      </c>
      <c r="D13" s="96">
        <v>2.3748100000000005</v>
      </c>
      <c r="E13" s="348">
        <v>360.39155000000011</v>
      </c>
      <c r="F13" s="96"/>
      <c r="G13" s="96">
        <v>3699.7706600000024</v>
      </c>
      <c r="H13" s="96">
        <v>558.27350000000013</v>
      </c>
      <c r="I13" s="96">
        <v>83.346860000000021</v>
      </c>
      <c r="J13" s="348">
        <v>4341.3910200000018</v>
      </c>
    </row>
    <row r="14" spans="1:10" x14ac:dyDescent="0.2">
      <c r="A14" s="371" t="s">
        <v>161</v>
      </c>
      <c r="B14" s="96">
        <v>1.181</v>
      </c>
      <c r="C14" s="96">
        <v>0</v>
      </c>
      <c r="D14" s="96">
        <v>1.0920799999999999</v>
      </c>
      <c r="E14" s="348">
        <v>2.2730800000000002</v>
      </c>
      <c r="F14" s="96"/>
      <c r="G14" s="96">
        <v>12.317849999999998</v>
      </c>
      <c r="H14" s="96">
        <v>0</v>
      </c>
      <c r="I14" s="96">
        <v>6.7160099999999998</v>
      </c>
      <c r="J14" s="348">
        <v>19.033859999999997</v>
      </c>
    </row>
    <row r="15" spans="1:10" x14ac:dyDescent="0.2">
      <c r="A15" s="371" t="s">
        <v>162</v>
      </c>
      <c r="B15" s="96">
        <v>164.12700000000001</v>
      </c>
      <c r="C15" s="96">
        <v>23.437369999999994</v>
      </c>
      <c r="D15" s="96">
        <v>1.1004899999999997</v>
      </c>
      <c r="E15" s="348">
        <v>188.66486</v>
      </c>
      <c r="F15" s="96"/>
      <c r="G15" s="96">
        <v>2010.3489499999991</v>
      </c>
      <c r="H15" s="96">
        <v>261.58866999999987</v>
      </c>
      <c r="I15" s="96">
        <v>32.752239999999993</v>
      </c>
      <c r="J15" s="348">
        <v>2304.6898599999986</v>
      </c>
    </row>
    <row r="16" spans="1:10" x14ac:dyDescent="0.2">
      <c r="A16" s="371" t="s">
        <v>163</v>
      </c>
      <c r="B16" s="96">
        <v>55.840580000000017</v>
      </c>
      <c r="C16" s="96">
        <v>12.781040000000001</v>
      </c>
      <c r="D16" s="96">
        <v>0.95435999999999999</v>
      </c>
      <c r="E16" s="348">
        <v>69.575980000000015</v>
      </c>
      <c r="F16" s="96"/>
      <c r="G16" s="96">
        <v>677.66958999999986</v>
      </c>
      <c r="H16" s="96">
        <v>142.75682000000006</v>
      </c>
      <c r="I16" s="96">
        <v>12.14007</v>
      </c>
      <c r="J16" s="348">
        <v>832.56647999999996</v>
      </c>
    </row>
    <row r="17" spans="1:10" x14ac:dyDescent="0.2">
      <c r="A17" s="371" t="s">
        <v>164</v>
      </c>
      <c r="B17" s="96">
        <v>114.53187000000003</v>
      </c>
      <c r="C17" s="96">
        <v>33.026750000000007</v>
      </c>
      <c r="D17" s="96">
        <v>7.972579999999998</v>
      </c>
      <c r="E17" s="348">
        <v>155.53120000000001</v>
      </c>
      <c r="F17" s="96"/>
      <c r="G17" s="96">
        <v>1364.7229700000009</v>
      </c>
      <c r="H17" s="96">
        <v>340.52078000000006</v>
      </c>
      <c r="I17" s="96">
        <v>123.54612000000003</v>
      </c>
      <c r="J17" s="348">
        <v>1828.789870000001</v>
      </c>
    </row>
    <row r="18" spans="1:10" x14ac:dyDescent="0.2">
      <c r="A18" s="371" t="s">
        <v>165</v>
      </c>
      <c r="B18" s="96">
        <v>13.676220000000001</v>
      </c>
      <c r="C18" s="96">
        <v>5.707139999999999</v>
      </c>
      <c r="D18" s="96">
        <v>0.15944</v>
      </c>
      <c r="E18" s="348">
        <v>19.5428</v>
      </c>
      <c r="F18" s="96"/>
      <c r="G18" s="96">
        <v>142.36587</v>
      </c>
      <c r="H18" s="96">
        <v>55.800239999999981</v>
      </c>
      <c r="I18" s="96">
        <v>9.8331999999999997</v>
      </c>
      <c r="J18" s="348">
        <v>207.99930999999998</v>
      </c>
    </row>
    <row r="19" spans="1:10" x14ac:dyDescent="0.2">
      <c r="A19" s="371" t="s">
        <v>166</v>
      </c>
      <c r="B19" s="96">
        <v>156.24189000000004</v>
      </c>
      <c r="C19" s="96">
        <v>22.66414</v>
      </c>
      <c r="D19" s="96">
        <v>5.5190000000000001</v>
      </c>
      <c r="E19" s="348">
        <v>184.42503000000005</v>
      </c>
      <c r="F19" s="96"/>
      <c r="G19" s="96">
        <v>1878.1215999999993</v>
      </c>
      <c r="H19" s="96">
        <v>216.69772999999998</v>
      </c>
      <c r="I19" s="96">
        <v>112.31448000000002</v>
      </c>
      <c r="J19" s="348">
        <v>2207.1338099999994</v>
      </c>
    </row>
    <row r="20" spans="1:10" x14ac:dyDescent="0.2">
      <c r="A20" s="371" t="s">
        <v>167</v>
      </c>
      <c r="B20" s="96">
        <v>1.2256399999999998</v>
      </c>
      <c r="C20" s="96">
        <v>0</v>
      </c>
      <c r="D20" s="96">
        <v>0</v>
      </c>
      <c r="E20" s="348">
        <v>1.2256399999999998</v>
      </c>
      <c r="F20" s="96"/>
      <c r="G20" s="96">
        <v>13.407940000000002</v>
      </c>
      <c r="H20" s="96">
        <v>0</v>
      </c>
      <c r="I20" s="96">
        <v>0</v>
      </c>
      <c r="J20" s="348">
        <v>13.407940000000002</v>
      </c>
    </row>
    <row r="21" spans="1:10" x14ac:dyDescent="0.2">
      <c r="A21" s="371" t="s">
        <v>168</v>
      </c>
      <c r="B21" s="96">
        <v>77.211499999999987</v>
      </c>
      <c r="C21" s="96">
        <v>13.988939999999999</v>
      </c>
      <c r="D21" s="96">
        <v>0.45607999999999999</v>
      </c>
      <c r="E21" s="348">
        <v>91.656519999999986</v>
      </c>
      <c r="F21" s="96"/>
      <c r="G21" s="96">
        <v>956.81225999999958</v>
      </c>
      <c r="H21" s="96">
        <v>170.0367</v>
      </c>
      <c r="I21" s="96">
        <v>6.2229699999999992</v>
      </c>
      <c r="J21" s="348">
        <v>1133.0719299999996</v>
      </c>
    </row>
    <row r="22" spans="1:10" x14ac:dyDescent="0.2">
      <c r="A22" s="371" t="s">
        <v>169</v>
      </c>
      <c r="B22" s="96">
        <v>49.086069999999992</v>
      </c>
      <c r="C22" s="96">
        <v>8.617189999999999</v>
      </c>
      <c r="D22" s="96">
        <v>0.29690999999999995</v>
      </c>
      <c r="E22" s="348">
        <v>58.00016999999999</v>
      </c>
      <c r="F22" s="96"/>
      <c r="G22" s="96">
        <v>616.9350400000003</v>
      </c>
      <c r="H22" s="96">
        <v>105.60174999999998</v>
      </c>
      <c r="I22" s="96">
        <v>9.2817900000000009</v>
      </c>
      <c r="J22" s="348">
        <v>731.81858000000034</v>
      </c>
    </row>
    <row r="23" spans="1:10" x14ac:dyDescent="0.2">
      <c r="A23" s="372" t="s">
        <v>170</v>
      </c>
      <c r="B23" s="96">
        <v>146.27033000000006</v>
      </c>
      <c r="C23" s="96">
        <v>21.939640000000004</v>
      </c>
      <c r="D23" s="96">
        <v>3.0331799999999998</v>
      </c>
      <c r="E23" s="348">
        <v>171.24315000000004</v>
      </c>
      <c r="F23" s="96"/>
      <c r="G23" s="96">
        <v>1742.14284</v>
      </c>
      <c r="H23" s="96">
        <v>223.7668800000001</v>
      </c>
      <c r="I23" s="96">
        <v>47.415800000000004</v>
      </c>
      <c r="J23" s="348">
        <v>2013.3255200000001</v>
      </c>
    </row>
    <row r="24" spans="1:10" x14ac:dyDescent="0.2">
      <c r="A24" s="373" t="s">
        <v>430</v>
      </c>
      <c r="B24" s="100">
        <v>1819.55258</v>
      </c>
      <c r="C24" s="100">
        <v>421.84576000000021</v>
      </c>
      <c r="D24" s="100">
        <v>44.339990000000007</v>
      </c>
      <c r="E24" s="100">
        <v>2285.7383300000001</v>
      </c>
      <c r="F24" s="100"/>
      <c r="G24" s="100">
        <v>22043.836409999905</v>
      </c>
      <c r="H24" s="100">
        <v>4513.087759999994</v>
      </c>
      <c r="I24" s="100">
        <v>861.59178000000043</v>
      </c>
      <c r="J24" s="100">
        <v>27418.515949999899</v>
      </c>
    </row>
    <row r="25" spans="1:10" x14ac:dyDescent="0.2">
      <c r="J25" s="79" t="s">
        <v>220</v>
      </c>
    </row>
    <row r="26" spans="1:10" x14ac:dyDescent="0.2">
      <c r="A26" s="350" t="s">
        <v>550</v>
      </c>
      <c r="G26" s="58"/>
      <c r="H26" s="58"/>
      <c r="I26" s="58"/>
      <c r="J26" s="58"/>
    </row>
    <row r="27" spans="1:10" x14ac:dyDescent="0.2">
      <c r="A27" s="101" t="s">
        <v>221</v>
      </c>
      <c r="G27" s="58"/>
      <c r="H27" s="58"/>
      <c r="I27" s="58"/>
      <c r="J27" s="58"/>
    </row>
    <row r="28" spans="1:10" ht="18" x14ac:dyDescent="0.25">
      <c r="A28" s="102"/>
      <c r="E28" s="779"/>
      <c r="F28" s="77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33" priority="2" operator="between">
      <formula>0</formula>
      <formula>0.5</formula>
    </cfRule>
    <cfRule type="cellIs" dxfId="232" priority="3" operator="between">
      <formula>0</formula>
      <formula>0.49</formula>
    </cfRule>
  </conditionalFormatting>
  <conditionalFormatting sqref="B5:J24">
    <cfRule type="cellIs" dxfId="23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0" t="s">
        <v>28</v>
      </c>
      <c r="B1" s="780"/>
      <c r="C1" s="780"/>
      <c r="D1" s="106"/>
      <c r="E1" s="106"/>
      <c r="F1" s="106"/>
      <c r="G1" s="106"/>
      <c r="H1" s="107"/>
    </row>
    <row r="2" spans="1:65" ht="14.1" customHeight="1" x14ac:dyDescent="0.2">
      <c r="A2" s="781"/>
      <c r="B2" s="781"/>
      <c r="C2" s="781"/>
      <c r="D2" s="109"/>
      <c r="E2" s="109"/>
      <c r="F2" s="109"/>
      <c r="H2" s="79" t="s">
        <v>151</v>
      </c>
    </row>
    <row r="3" spans="1:65" s="81" customFormat="1" ht="12.75" x14ac:dyDescent="0.2">
      <c r="A3" s="70"/>
      <c r="B3" s="769">
        <f>INDICE!A3</f>
        <v>44866</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82">
        <v>429.69072000000017</v>
      </c>
      <c r="C5" s="111">
        <v>2.2826544247926184</v>
      </c>
      <c r="D5" s="110">
        <v>4947.3879400000005</v>
      </c>
      <c r="E5" s="111">
        <v>11.188698520660619</v>
      </c>
      <c r="F5" s="110">
        <v>5367.8651099999997</v>
      </c>
      <c r="G5" s="111">
        <v>11.771340665831348</v>
      </c>
      <c r="H5" s="379">
        <v>19.350295861003861</v>
      </c>
    </row>
    <row r="6" spans="1:65" ht="14.1" customHeight="1" x14ac:dyDescent="0.2">
      <c r="A6" s="107" t="s">
        <v>184</v>
      </c>
      <c r="B6" s="383">
        <v>24.80202999999997</v>
      </c>
      <c r="C6" s="113">
        <v>-11.396797327831942</v>
      </c>
      <c r="D6" s="112">
        <v>278.19547000000006</v>
      </c>
      <c r="E6" s="113">
        <v>-18.611269743378475</v>
      </c>
      <c r="F6" s="112">
        <v>309.39010999999999</v>
      </c>
      <c r="G6" s="114">
        <v>-17.055148641844553</v>
      </c>
      <c r="H6" s="380">
        <v>1.1153019016471764</v>
      </c>
    </row>
    <row r="7" spans="1:65" ht="14.1" customHeight="1" x14ac:dyDescent="0.2">
      <c r="A7" s="107" t="s">
        <v>579</v>
      </c>
      <c r="B7" s="348">
        <v>7.8799999999999999E-3</v>
      </c>
      <c r="C7" s="113">
        <v>0</v>
      </c>
      <c r="D7" s="96">
        <v>1.968E-2</v>
      </c>
      <c r="E7" s="113">
        <v>-92.190166276439527</v>
      </c>
      <c r="F7" s="96">
        <v>1.968E-2</v>
      </c>
      <c r="G7" s="113">
        <v>-92.429022082018932</v>
      </c>
      <c r="H7" s="348">
        <v>7.0943254858458232E-5</v>
      </c>
    </row>
    <row r="8" spans="1:65" ht="14.1" customHeight="1" x14ac:dyDescent="0.2">
      <c r="A8" s="375" t="s">
        <v>185</v>
      </c>
      <c r="B8" s="376">
        <v>454.50063000000011</v>
      </c>
      <c r="C8" s="377">
        <v>1.4298622624548885</v>
      </c>
      <c r="D8" s="376">
        <v>5225.6030899999996</v>
      </c>
      <c r="E8" s="377">
        <v>9.0574707403670764</v>
      </c>
      <c r="F8" s="376">
        <v>5677.2748999999994</v>
      </c>
      <c r="G8" s="378">
        <v>9.6886576675586404</v>
      </c>
      <c r="H8" s="378">
        <v>20.465668705905895</v>
      </c>
    </row>
    <row r="9" spans="1:65" ht="14.1" customHeight="1" x14ac:dyDescent="0.2">
      <c r="A9" s="107" t="s">
        <v>171</v>
      </c>
      <c r="B9" s="383">
        <v>1819.5525799999994</v>
      </c>
      <c r="C9" s="113">
        <v>-5.2424003294209962</v>
      </c>
      <c r="D9" s="112">
        <v>20224.49294</v>
      </c>
      <c r="E9" s="113">
        <v>1.116978345547412</v>
      </c>
      <c r="F9" s="112">
        <v>22043.83641</v>
      </c>
      <c r="G9" s="114">
        <v>1.4381262389178961</v>
      </c>
      <c r="H9" s="380">
        <v>79.464507342113379</v>
      </c>
    </row>
    <row r="10" spans="1:65" ht="14.1" customHeight="1" x14ac:dyDescent="0.2">
      <c r="A10" s="107" t="s">
        <v>580</v>
      </c>
      <c r="B10" s="348">
        <v>0.12311</v>
      </c>
      <c r="C10" s="113">
        <v>-51.278296659806863</v>
      </c>
      <c r="D10" s="96">
        <v>4.7724799999999998</v>
      </c>
      <c r="E10" s="113">
        <v>-70.240075826546772</v>
      </c>
      <c r="F10" s="112">
        <v>19.369500000000006</v>
      </c>
      <c r="G10" s="114">
        <v>-36.411152399515032</v>
      </c>
      <c r="H10" s="480">
        <v>6.9823951980737167E-2</v>
      </c>
    </row>
    <row r="11" spans="1:65" ht="14.1" customHeight="1" x14ac:dyDescent="0.2">
      <c r="A11" s="375" t="s">
        <v>450</v>
      </c>
      <c r="B11" s="376">
        <v>1819.6756899999996</v>
      </c>
      <c r="C11" s="377">
        <v>-5.248457360023016</v>
      </c>
      <c r="D11" s="376">
        <v>20229.265420000003</v>
      </c>
      <c r="E11" s="377">
        <v>1.0598110590000185</v>
      </c>
      <c r="F11" s="376">
        <v>22063.205910000001</v>
      </c>
      <c r="G11" s="378">
        <v>1.3851476017793054</v>
      </c>
      <c r="H11" s="378">
        <v>79.534331294094116</v>
      </c>
    </row>
    <row r="12" spans="1:65" ht="14.1" customHeight="1" x14ac:dyDescent="0.2">
      <c r="A12" s="106" t="s">
        <v>431</v>
      </c>
      <c r="B12" s="116">
        <v>2274.1763199999996</v>
      </c>
      <c r="C12" s="117">
        <v>-3.9850288378704724</v>
      </c>
      <c r="D12" s="116">
        <v>25454.86851</v>
      </c>
      <c r="E12" s="117">
        <v>2.6044943363544126</v>
      </c>
      <c r="F12" s="116">
        <v>27740.480809999997</v>
      </c>
      <c r="G12" s="117">
        <v>2.9805906749663378</v>
      </c>
      <c r="H12" s="117">
        <v>100</v>
      </c>
    </row>
    <row r="13" spans="1:65" ht="14.1" customHeight="1" x14ac:dyDescent="0.2">
      <c r="A13" s="118" t="s">
        <v>186</v>
      </c>
      <c r="B13" s="119">
        <v>4623.9398300000012</v>
      </c>
      <c r="C13" s="119"/>
      <c r="D13" s="119">
        <v>52624.598973691522</v>
      </c>
      <c r="E13" s="119"/>
      <c r="F13" s="119">
        <v>57417.25828369151</v>
      </c>
      <c r="G13" s="120"/>
      <c r="H13" s="121"/>
    </row>
    <row r="14" spans="1:65" ht="14.1" customHeight="1" x14ac:dyDescent="0.2">
      <c r="A14" s="122" t="s">
        <v>187</v>
      </c>
      <c r="B14" s="384">
        <v>49.182653832240696</v>
      </c>
      <c r="C14" s="123"/>
      <c r="D14" s="123">
        <v>48.370665062408527</v>
      </c>
      <c r="E14" s="123"/>
      <c r="F14" s="123">
        <v>48.313837405711261</v>
      </c>
      <c r="G14" s="124"/>
      <c r="H14" s="381"/>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2"/>
    </row>
    <row r="20" spans="1:12" ht="14.1" customHeight="1" x14ac:dyDescent="0.2">
      <c r="A20" s="101"/>
      <c r="L20" s="632"/>
    </row>
  </sheetData>
  <mergeCells count="4">
    <mergeCell ref="A1:C2"/>
    <mergeCell ref="B3:C3"/>
    <mergeCell ref="D3:E3"/>
    <mergeCell ref="F3:H3"/>
  </mergeCells>
  <conditionalFormatting sqref="B7">
    <cfRule type="cellIs" dxfId="230" priority="27" operator="equal">
      <formula>0</formula>
    </cfRule>
    <cfRule type="cellIs" dxfId="229" priority="34" operator="between">
      <formula>0</formula>
      <formula>0.5</formula>
    </cfRule>
    <cfRule type="cellIs" dxfId="228" priority="35" operator="between">
      <formula>0</formula>
      <formula>0.49</formula>
    </cfRule>
  </conditionalFormatting>
  <conditionalFormatting sqref="F7">
    <cfRule type="cellIs" dxfId="227" priority="30" operator="between">
      <formula>0</formula>
      <formula>0.5</formula>
    </cfRule>
    <cfRule type="cellIs" dxfId="226" priority="31" operator="between">
      <formula>0</formula>
      <formula>0.49</formula>
    </cfRule>
  </conditionalFormatting>
  <conditionalFormatting sqref="H7">
    <cfRule type="cellIs" dxfId="225" priority="28" operator="between">
      <formula>0</formula>
      <formula>0.5</formula>
    </cfRule>
    <cfRule type="cellIs" dxfId="224" priority="29" operator="between">
      <formula>0</formula>
      <formula>0.49</formula>
    </cfRule>
  </conditionalFormatting>
  <conditionalFormatting sqref="C7">
    <cfRule type="cellIs" dxfId="223" priority="26" operator="equal">
      <formula>0</formula>
    </cfRule>
  </conditionalFormatting>
  <conditionalFormatting sqref="E7">
    <cfRule type="cellIs" dxfId="222" priority="25" operator="equal">
      <formula>0</formula>
    </cfRule>
  </conditionalFormatting>
  <conditionalFormatting sqref="E11">
    <cfRule type="cellIs" dxfId="221" priority="11" operator="between">
      <formula>-0.04999999</formula>
      <formula>-0.00000001</formula>
    </cfRule>
  </conditionalFormatting>
  <conditionalFormatting sqref="B10">
    <cfRule type="cellIs" dxfId="220" priority="8" operator="equal">
      <formula>0</formula>
    </cfRule>
    <cfRule type="cellIs" dxfId="219" priority="9" operator="between">
      <formula>0</formula>
      <formula>0.5</formula>
    </cfRule>
    <cfRule type="cellIs" dxfId="218" priority="10" operator="between">
      <formula>0</formula>
      <formula>0.49</formula>
    </cfRule>
  </conditionalFormatting>
  <conditionalFormatting sqref="D10">
    <cfRule type="cellIs" dxfId="217" priority="3" operator="equal">
      <formula>0</formula>
    </cfRule>
    <cfRule type="cellIs" dxfId="216" priority="4" operator="between">
      <formula>0</formula>
      <formula>0.5</formula>
    </cfRule>
    <cfRule type="cellIs" dxfId="215" priority="5" operator="between">
      <formula>0</formula>
      <formula>0.49</formula>
    </cfRule>
  </conditionalFormatting>
  <conditionalFormatting sqref="D7">
    <cfRule type="cellIs" dxfId="214" priority="1" operator="between">
      <formula>0</formula>
      <formula>0.5</formula>
    </cfRule>
    <cfRule type="cellIs" dxfId="21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2" t="s">
        <v>26</v>
      </c>
      <c r="B1" s="782"/>
      <c r="C1" s="782"/>
      <c r="D1" s="782"/>
      <c r="E1" s="782"/>
      <c r="F1" s="126"/>
      <c r="G1" s="126"/>
      <c r="H1" s="126"/>
      <c r="I1" s="126"/>
      <c r="J1" s="126"/>
      <c r="K1" s="126"/>
      <c r="L1" s="126"/>
      <c r="M1" s="126"/>
      <c r="N1" s="126"/>
    </row>
    <row r="2" spans="1:14" x14ac:dyDescent="0.2">
      <c r="A2" s="782"/>
      <c r="B2" s="783"/>
      <c r="C2" s="783"/>
      <c r="D2" s="783"/>
      <c r="E2" s="783"/>
      <c r="F2" s="126"/>
      <c r="G2" s="126"/>
      <c r="H2" s="126"/>
      <c r="I2" s="126"/>
      <c r="J2" s="126"/>
      <c r="K2" s="126"/>
      <c r="L2" s="126"/>
      <c r="M2" s="127" t="s">
        <v>151</v>
      </c>
      <c r="N2" s="126"/>
    </row>
    <row r="3" spans="1:14" x14ac:dyDescent="0.2">
      <c r="A3" s="525"/>
      <c r="B3" s="145">
        <v>2021</v>
      </c>
      <c r="C3" s="145">
        <v>2022</v>
      </c>
      <c r="D3" s="145" t="s">
        <v>509</v>
      </c>
      <c r="E3" s="145" t="s">
        <v>509</v>
      </c>
      <c r="F3" s="145" t="s">
        <v>509</v>
      </c>
      <c r="G3" s="145" t="s">
        <v>509</v>
      </c>
      <c r="H3" s="145" t="s">
        <v>509</v>
      </c>
      <c r="I3" s="145" t="s">
        <v>509</v>
      </c>
      <c r="J3" s="145" t="s">
        <v>509</v>
      </c>
      <c r="K3" s="145" t="s">
        <v>509</v>
      </c>
      <c r="L3" s="145" t="s">
        <v>509</v>
      </c>
      <c r="M3" s="145" t="s">
        <v>509</v>
      </c>
    </row>
    <row r="4" spans="1:14" x14ac:dyDescent="0.2">
      <c r="A4" s="128"/>
      <c r="B4" s="473">
        <v>44561</v>
      </c>
      <c r="C4" s="473">
        <v>44592</v>
      </c>
      <c r="D4" s="473">
        <v>44620</v>
      </c>
      <c r="E4" s="473">
        <v>44651</v>
      </c>
      <c r="F4" s="473">
        <v>44681</v>
      </c>
      <c r="G4" s="473">
        <v>44712</v>
      </c>
      <c r="H4" s="473">
        <v>44742</v>
      </c>
      <c r="I4" s="473">
        <v>44773</v>
      </c>
      <c r="J4" s="473">
        <v>44804</v>
      </c>
      <c r="K4" s="473">
        <v>44834</v>
      </c>
      <c r="L4" s="473">
        <v>44865</v>
      </c>
      <c r="M4" s="473">
        <v>44895</v>
      </c>
    </row>
    <row r="5" spans="1:14" x14ac:dyDescent="0.2">
      <c r="A5" s="129" t="s">
        <v>188</v>
      </c>
      <c r="B5" s="130">
        <v>10.549319999999996</v>
      </c>
      <c r="C5" s="130">
        <v>12.780469999999989</v>
      </c>
      <c r="D5" s="130">
        <v>13.287709999999997</v>
      </c>
      <c r="E5" s="130">
        <v>14.260070000000001</v>
      </c>
      <c r="F5" s="130">
        <v>12.812979999999985</v>
      </c>
      <c r="G5" s="130">
        <v>13.243050000000006</v>
      </c>
      <c r="H5" s="130">
        <v>12.964720000000002</v>
      </c>
      <c r="I5" s="130">
        <v>13.558300000000004</v>
      </c>
      <c r="J5" s="130">
        <v>13.348400000000012</v>
      </c>
      <c r="K5" s="130">
        <v>12.169209999999996</v>
      </c>
      <c r="L5" s="130">
        <v>12.405580000000002</v>
      </c>
      <c r="M5" s="130">
        <v>12.031769999999995</v>
      </c>
    </row>
    <row r="6" spans="1:14" x14ac:dyDescent="0.2">
      <c r="A6" s="131" t="s">
        <v>433</v>
      </c>
      <c r="B6" s="132">
        <v>87.293460000000024</v>
      </c>
      <c r="C6" s="132">
        <v>108.23469999999995</v>
      </c>
      <c r="D6" s="132">
        <v>108.67575999999998</v>
      </c>
      <c r="E6" s="132">
        <v>104.23636</v>
      </c>
      <c r="F6" s="132">
        <v>103.16910999999995</v>
      </c>
      <c r="G6" s="132">
        <v>105.59148000000003</v>
      </c>
      <c r="H6" s="132">
        <v>100.47048000000002</v>
      </c>
      <c r="I6" s="132">
        <v>104.08266</v>
      </c>
      <c r="J6" s="132">
        <v>113.28090000000007</v>
      </c>
      <c r="K6" s="132">
        <v>96.617779999999954</v>
      </c>
      <c r="L6" s="132">
        <v>103.62014999999995</v>
      </c>
      <c r="M6" s="132">
        <v>98.634470000000022</v>
      </c>
    </row>
    <row r="7" spans="1:14" ht="15.75" customHeight="1" x14ac:dyDescent="0.2">
      <c r="A7" s="129"/>
      <c r="B7" s="130"/>
      <c r="C7" s="130"/>
      <c r="D7" s="130"/>
      <c r="E7" s="130"/>
      <c r="F7" s="130"/>
      <c r="G7" s="130"/>
      <c r="H7" s="130"/>
      <c r="I7" s="130"/>
      <c r="J7" s="130"/>
      <c r="K7" s="130"/>
      <c r="L7" s="784" t="s">
        <v>220</v>
      </c>
      <c r="M7" s="784"/>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5"/>
      <c r="B2" s="445"/>
      <c r="C2" s="445"/>
      <c r="D2" s="445"/>
    </row>
    <row r="3" spans="1:4" x14ac:dyDescent="0.2">
      <c r="B3" s="638">
        <v>2020</v>
      </c>
      <c r="C3" s="638">
        <v>2021</v>
      </c>
      <c r="D3" s="638">
        <v>2022</v>
      </c>
    </row>
    <row r="4" spans="1:4" x14ac:dyDescent="0.2">
      <c r="A4" s="544" t="s">
        <v>126</v>
      </c>
      <c r="B4" s="565">
        <v>0.4752873004924254</v>
      </c>
      <c r="C4" s="565">
        <v>-19.398581975597814</v>
      </c>
      <c r="D4" s="567">
        <v>18.083657757248734</v>
      </c>
    </row>
    <row r="5" spans="1:4" x14ac:dyDescent="0.2">
      <c r="A5" s="546" t="s">
        <v>127</v>
      </c>
      <c r="B5" s="565">
        <v>0.64443129582818137</v>
      </c>
      <c r="C5" s="565">
        <v>-21.022151387592388</v>
      </c>
      <c r="D5" s="567">
        <v>21.816274921820586</v>
      </c>
    </row>
    <row r="6" spans="1:4" x14ac:dyDescent="0.2">
      <c r="A6" s="546" t="s">
        <v>128</v>
      </c>
      <c r="B6" s="565">
        <v>-1.2549961750525533</v>
      </c>
      <c r="C6" s="565">
        <v>-17.50810750602048</v>
      </c>
      <c r="D6" s="567">
        <v>18.660329511877837</v>
      </c>
    </row>
    <row r="7" spans="1:4" x14ac:dyDescent="0.2">
      <c r="A7" s="546" t="s">
        <v>129</v>
      </c>
      <c r="B7" s="565">
        <v>-6.4586700376008528</v>
      </c>
      <c r="C7" s="565">
        <v>-9.0728240454243814</v>
      </c>
      <c r="D7" s="567">
        <v>14.541094886159277</v>
      </c>
    </row>
    <row r="8" spans="1:4" x14ac:dyDescent="0.2">
      <c r="A8" s="546" t="s">
        <v>130</v>
      </c>
      <c r="B8" s="565">
        <v>-10.418372973216547</v>
      </c>
      <c r="C8" s="565">
        <v>-1.9125187255224321</v>
      </c>
      <c r="D8" s="565">
        <v>11.232049024804505</v>
      </c>
    </row>
    <row r="9" spans="1:4" x14ac:dyDescent="0.2">
      <c r="A9" s="546" t="s">
        <v>131</v>
      </c>
      <c r="B9" s="565">
        <v>-11.80835935140154</v>
      </c>
      <c r="C9" s="565">
        <v>1.7371957920995134</v>
      </c>
      <c r="D9" s="567">
        <v>9.0762758501809415</v>
      </c>
    </row>
    <row r="10" spans="1:4" x14ac:dyDescent="0.2">
      <c r="A10" s="546" t="s">
        <v>132</v>
      </c>
      <c r="B10" s="565">
        <v>-13.023955481721462</v>
      </c>
      <c r="C10" s="565">
        <v>3.3248279420916758</v>
      </c>
      <c r="D10" s="567">
        <v>8.0439038570238228</v>
      </c>
    </row>
    <row r="11" spans="1:4" x14ac:dyDescent="0.2">
      <c r="A11" s="546" t="s">
        <v>133</v>
      </c>
      <c r="B11" s="565">
        <v>-13.930821688253467</v>
      </c>
      <c r="C11" s="565">
        <v>5.3824637971960998</v>
      </c>
      <c r="D11" s="567">
        <v>7.2155156844343491</v>
      </c>
    </row>
    <row r="12" spans="1:4" x14ac:dyDescent="0.2">
      <c r="A12" s="546" t="s">
        <v>134</v>
      </c>
      <c r="B12" s="565">
        <v>-14.353907305196179</v>
      </c>
      <c r="C12" s="565">
        <v>6.7127802136893955</v>
      </c>
      <c r="D12" s="567">
        <v>6.120076525676434</v>
      </c>
    </row>
    <row r="13" spans="1:4" x14ac:dyDescent="0.2">
      <c r="A13" s="546" t="s">
        <v>135</v>
      </c>
      <c r="B13" s="565">
        <v>-15.510661984889987</v>
      </c>
      <c r="C13" s="565">
        <v>8.6290137463145875</v>
      </c>
      <c r="D13" s="567">
        <v>5.0737780435601092</v>
      </c>
    </row>
    <row r="14" spans="1:4" x14ac:dyDescent="0.2">
      <c r="A14" s="546" t="s">
        <v>136</v>
      </c>
      <c r="B14" s="565">
        <v>-16.944512727487009</v>
      </c>
      <c r="C14" s="565">
        <v>12.361396266900458</v>
      </c>
      <c r="D14" s="567">
        <v>2.9805906749663378</v>
      </c>
    </row>
    <row r="15" spans="1:4" x14ac:dyDescent="0.2">
      <c r="A15" s="547" t="s">
        <v>137</v>
      </c>
      <c r="B15" s="451">
        <v>-17.544352729425665</v>
      </c>
      <c r="C15" s="451">
        <v>13.955042391041992</v>
      </c>
      <c r="D15" s="568"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0" t="s">
        <v>33</v>
      </c>
      <c r="B1" s="780"/>
      <c r="C1" s="780"/>
      <c r="D1" s="106"/>
      <c r="E1" s="106"/>
      <c r="F1" s="106"/>
      <c r="G1" s="106"/>
    </row>
    <row r="2" spans="1:13" ht="14.1" customHeight="1" x14ac:dyDescent="0.2">
      <c r="A2" s="781"/>
      <c r="B2" s="781"/>
      <c r="C2" s="781"/>
      <c r="D2" s="109"/>
      <c r="E2" s="109"/>
      <c r="F2" s="109"/>
      <c r="G2" s="79" t="s">
        <v>151</v>
      </c>
    </row>
    <row r="3" spans="1:13" ht="14.1" customHeight="1" x14ac:dyDescent="0.2">
      <c r="A3" s="134"/>
      <c r="B3" s="785">
        <f>INDICE!A3</f>
        <v>44866</v>
      </c>
      <c r="C3" s="786"/>
      <c r="D3" s="786" t="s">
        <v>115</v>
      </c>
      <c r="E3" s="786"/>
      <c r="F3" s="786" t="s">
        <v>116</v>
      </c>
      <c r="G3" s="786"/>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432.8374900000012</v>
      </c>
      <c r="C5" s="115">
        <v>21.663139999999991</v>
      </c>
      <c r="D5" s="112">
        <v>4943.0240900000008</v>
      </c>
      <c r="E5" s="112">
        <v>282.57900000000001</v>
      </c>
      <c r="F5" s="112">
        <v>5370.0855100000017</v>
      </c>
      <c r="G5" s="112">
        <v>307.18939</v>
      </c>
      <c r="L5" s="137"/>
      <c r="M5" s="137"/>
    </row>
    <row r="6" spans="1:13" ht="14.1" customHeight="1" x14ac:dyDescent="0.2">
      <c r="A6" s="107" t="s">
        <v>192</v>
      </c>
      <c r="B6" s="112">
        <v>1391.4244599999995</v>
      </c>
      <c r="C6" s="112">
        <v>428.25123000000019</v>
      </c>
      <c r="D6" s="112">
        <v>15293.868879999996</v>
      </c>
      <c r="E6" s="112">
        <v>4935.3965399999997</v>
      </c>
      <c r="F6" s="112">
        <v>16646.81205</v>
      </c>
      <c r="G6" s="112">
        <v>5416.393860000001</v>
      </c>
      <c r="L6" s="137"/>
      <c r="M6" s="137"/>
    </row>
    <row r="7" spans="1:13" ht="14.1" customHeight="1" x14ac:dyDescent="0.2">
      <c r="A7" s="118" t="s">
        <v>186</v>
      </c>
      <c r="B7" s="119">
        <v>1824.2619500000008</v>
      </c>
      <c r="C7" s="119">
        <v>449.91437000000019</v>
      </c>
      <c r="D7" s="119">
        <v>20236.892969999997</v>
      </c>
      <c r="E7" s="119">
        <v>5217.9755399999995</v>
      </c>
      <c r="F7" s="119">
        <v>22016.897560000001</v>
      </c>
      <c r="G7" s="119">
        <v>5723.5832500000015</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3"/>
      <c r="D14" s="483"/>
      <c r="F14" s="483"/>
    </row>
    <row r="15" spans="1:13" ht="14.1" customHeight="1" x14ac:dyDescent="0.2">
      <c r="B15" s="483"/>
      <c r="D15" s="483"/>
      <c r="F15" s="48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2">
        <f>INDICE!A3</f>
        <v>44866</v>
      </c>
      <c r="C3" s="772"/>
      <c r="D3" s="772">
        <f>INDICE!C3</f>
        <v>0</v>
      </c>
      <c r="E3" s="772"/>
      <c r="F3" s="91"/>
      <c r="G3" s="773" t="s">
        <v>116</v>
      </c>
      <c r="H3" s="773"/>
      <c r="I3" s="773"/>
      <c r="J3" s="773"/>
    </row>
    <row r="4" spans="1:13" x14ac:dyDescent="0.2">
      <c r="A4" s="92"/>
      <c r="B4" s="612" t="s">
        <v>143</v>
      </c>
      <c r="C4" s="612" t="s">
        <v>144</v>
      </c>
      <c r="D4" s="612" t="s">
        <v>179</v>
      </c>
      <c r="E4" s="612" t="s">
        <v>182</v>
      </c>
      <c r="F4" s="612"/>
      <c r="G4" s="612" t="s">
        <v>143</v>
      </c>
      <c r="H4" s="612" t="s">
        <v>144</v>
      </c>
      <c r="I4" s="612" t="s">
        <v>179</v>
      </c>
      <c r="J4" s="612" t="s">
        <v>182</v>
      </c>
    </row>
    <row r="5" spans="1:13" x14ac:dyDescent="0.2">
      <c r="A5" s="370" t="s">
        <v>153</v>
      </c>
      <c r="B5" s="94">
        <f>'GNA CCAA'!B5</f>
        <v>65.194969999999998</v>
      </c>
      <c r="C5" s="94">
        <f>'GNA CCAA'!C5</f>
        <v>2.6135400000000004</v>
      </c>
      <c r="D5" s="94">
        <f>'GO CCAA'!B5</f>
        <v>286.75401999999997</v>
      </c>
      <c r="E5" s="346">
        <f>SUM(B5:D5)</f>
        <v>354.56252999999998</v>
      </c>
      <c r="F5" s="94"/>
      <c r="G5" s="94">
        <f>'GNA CCAA'!F5</f>
        <v>814.1758999999995</v>
      </c>
      <c r="H5" s="94">
        <f>'GNA CCAA'!G5</f>
        <v>30.906509999999987</v>
      </c>
      <c r="I5" s="94">
        <f>'GO CCAA'!G5</f>
        <v>3494.5693299999994</v>
      </c>
      <c r="J5" s="346">
        <f>SUM(G5:I5)</f>
        <v>4339.6517399999993</v>
      </c>
    </row>
    <row r="6" spans="1:13" x14ac:dyDescent="0.2">
      <c r="A6" s="371" t="s">
        <v>154</v>
      </c>
      <c r="B6" s="96">
        <f>'GNA CCAA'!B6</f>
        <v>11.767449999999995</v>
      </c>
      <c r="C6" s="96">
        <f>'GNA CCAA'!C6</f>
        <v>0.44661999999999996</v>
      </c>
      <c r="D6" s="96">
        <f>'GO CCAA'!B6</f>
        <v>67.907839999999993</v>
      </c>
      <c r="E6" s="348">
        <f>SUM(B6:D6)</f>
        <v>80.121909999999986</v>
      </c>
      <c r="F6" s="96"/>
      <c r="G6" s="96">
        <f>'GNA CCAA'!F6</f>
        <v>152.84037999999998</v>
      </c>
      <c r="H6" s="96">
        <f>'GNA CCAA'!G6</f>
        <v>6.1685500000000015</v>
      </c>
      <c r="I6" s="96">
        <f>'GO CCAA'!G6</f>
        <v>826.53111999999965</v>
      </c>
      <c r="J6" s="348">
        <f t="shared" ref="J6:J24" si="0">SUM(G6:I6)</f>
        <v>985.54004999999961</v>
      </c>
    </row>
    <row r="7" spans="1:13" x14ac:dyDescent="0.2">
      <c r="A7" s="371" t="s">
        <v>155</v>
      </c>
      <c r="B7" s="96">
        <f>'GNA CCAA'!B7</f>
        <v>7.5312500000000018</v>
      </c>
      <c r="C7" s="96">
        <f>'GNA CCAA'!C7</f>
        <v>0.42925999999999997</v>
      </c>
      <c r="D7" s="96">
        <f>'GO CCAA'!B7</f>
        <v>31.747579999999996</v>
      </c>
      <c r="E7" s="348">
        <f t="shared" ref="E7:E24" si="1">SUM(B7:D7)</f>
        <v>39.708089999999999</v>
      </c>
      <c r="F7" s="96"/>
      <c r="G7" s="96">
        <f>'GNA CCAA'!F7</f>
        <v>96.732810000000072</v>
      </c>
      <c r="H7" s="96">
        <f>'GNA CCAA'!G7</f>
        <v>5.6453599999999993</v>
      </c>
      <c r="I7" s="96">
        <f>'GO CCAA'!G7</f>
        <v>391.22477000000015</v>
      </c>
      <c r="J7" s="348">
        <f t="shared" si="0"/>
        <v>493.60294000000022</v>
      </c>
    </row>
    <row r="8" spans="1:13" x14ac:dyDescent="0.2">
      <c r="A8" s="371" t="s">
        <v>156</v>
      </c>
      <c r="B8" s="96">
        <f>'GNA CCAA'!B8</f>
        <v>15.626289999999999</v>
      </c>
      <c r="C8" s="96">
        <f>'GNA CCAA'!C8</f>
        <v>0.70835999999999999</v>
      </c>
      <c r="D8" s="96">
        <f>'GO CCAA'!B8</f>
        <v>24.157790000000002</v>
      </c>
      <c r="E8" s="348">
        <f t="shared" si="1"/>
        <v>40.492440000000002</v>
      </c>
      <c r="F8" s="96"/>
      <c r="G8" s="96">
        <f>'GNA CCAA'!F8</f>
        <v>238.09615999999997</v>
      </c>
      <c r="H8" s="96">
        <f>'GNA CCAA'!G8</f>
        <v>10.326040000000001</v>
      </c>
      <c r="I8" s="96">
        <f>'GO CCAA'!G8</f>
        <v>365.82676999999995</v>
      </c>
      <c r="J8" s="348">
        <f t="shared" si="0"/>
        <v>614.24896999999987</v>
      </c>
    </row>
    <row r="9" spans="1:13" x14ac:dyDescent="0.2">
      <c r="A9" s="371" t="s">
        <v>157</v>
      </c>
      <c r="B9" s="96">
        <f>'GNA CCAA'!B9</f>
        <v>35.142870000000002</v>
      </c>
      <c r="C9" s="96">
        <f>'GNA CCAA'!C9</f>
        <v>8.187050000000001</v>
      </c>
      <c r="D9" s="96">
        <f>'GO CCAA'!B9</f>
        <v>56.474930000000008</v>
      </c>
      <c r="E9" s="348">
        <f t="shared" si="1"/>
        <v>99.804850000000016</v>
      </c>
      <c r="F9" s="96"/>
      <c r="G9" s="96">
        <f>'GNA CCAA'!F9</f>
        <v>406.68857999999989</v>
      </c>
      <c r="H9" s="96">
        <f>'GNA CCAA'!G9</f>
        <v>98.952229999999986</v>
      </c>
      <c r="I9" s="96">
        <f>'GO CCAA'!G9</f>
        <v>647.94128999999987</v>
      </c>
      <c r="J9" s="348">
        <f t="shared" si="0"/>
        <v>1153.5820999999996</v>
      </c>
    </row>
    <row r="10" spans="1:13" x14ac:dyDescent="0.2">
      <c r="A10" s="371" t="s">
        <v>158</v>
      </c>
      <c r="B10" s="96">
        <f>'GNA CCAA'!B10</f>
        <v>5.1564399999999999</v>
      </c>
      <c r="C10" s="96">
        <f>'GNA CCAA'!C10</f>
        <v>0.22434000000000001</v>
      </c>
      <c r="D10" s="96">
        <f>'GO CCAA'!B10</f>
        <v>23.823919999999994</v>
      </c>
      <c r="E10" s="348">
        <f t="shared" si="1"/>
        <v>29.204699999999995</v>
      </c>
      <c r="F10" s="96"/>
      <c r="G10" s="96">
        <f>'GNA CCAA'!F10</f>
        <v>71.27039000000002</v>
      </c>
      <c r="H10" s="96">
        <f>'GNA CCAA'!G10</f>
        <v>3.1928600000000005</v>
      </c>
      <c r="I10" s="96">
        <f>'GO CCAA'!G10</f>
        <v>294.49733000000009</v>
      </c>
      <c r="J10" s="348">
        <f t="shared" si="0"/>
        <v>368.96058000000011</v>
      </c>
    </row>
    <row r="11" spans="1:13" x14ac:dyDescent="0.2">
      <c r="A11" s="371" t="s">
        <v>159</v>
      </c>
      <c r="B11" s="96">
        <f>'GNA CCAA'!B11</f>
        <v>22.100300000000001</v>
      </c>
      <c r="C11" s="96">
        <f>'GNA CCAA'!C11</f>
        <v>0.97638000000000003</v>
      </c>
      <c r="D11" s="96">
        <f>'GO CCAA'!B11</f>
        <v>137.96524000000005</v>
      </c>
      <c r="E11" s="348">
        <f t="shared" si="1"/>
        <v>161.04192000000006</v>
      </c>
      <c r="F11" s="96"/>
      <c r="G11" s="96">
        <f>'GNA CCAA'!F11</f>
        <v>287.68427000000031</v>
      </c>
      <c r="H11" s="96">
        <f>'GNA CCAA'!G11</f>
        <v>14.406180000000015</v>
      </c>
      <c r="I11" s="96">
        <f>'GO CCAA'!G11</f>
        <v>1644.6693800000012</v>
      </c>
      <c r="J11" s="348">
        <f t="shared" si="0"/>
        <v>1946.7598300000016</v>
      </c>
    </row>
    <row r="12" spans="1:13" x14ac:dyDescent="0.2">
      <c r="A12" s="371" t="s">
        <v>512</v>
      </c>
      <c r="B12" s="96">
        <f>'GNA CCAA'!B12</f>
        <v>17.244859999999999</v>
      </c>
      <c r="C12" s="96">
        <f>'GNA CCAA'!C12</f>
        <v>0.63972999999999991</v>
      </c>
      <c r="D12" s="96">
        <f>'GO CCAA'!B12</f>
        <v>107.98079</v>
      </c>
      <c r="E12" s="348">
        <f t="shared" si="1"/>
        <v>125.86538</v>
      </c>
      <c r="F12" s="96"/>
      <c r="G12" s="96">
        <f>'GNA CCAA'!F12</f>
        <v>212.51575000000022</v>
      </c>
      <c r="H12" s="96">
        <f>'GNA CCAA'!G12</f>
        <v>8.0030299999999954</v>
      </c>
      <c r="I12" s="96">
        <f>'GO CCAA'!G12</f>
        <v>1263.9608500000006</v>
      </c>
      <c r="J12" s="348">
        <f t="shared" si="0"/>
        <v>1484.4796300000007</v>
      </c>
    </row>
    <row r="13" spans="1:13" x14ac:dyDescent="0.2">
      <c r="A13" s="371" t="s">
        <v>160</v>
      </c>
      <c r="B13" s="96">
        <f>'GNA CCAA'!B13</f>
        <v>76.924750000000017</v>
      </c>
      <c r="C13" s="96">
        <f>'GNA CCAA'!C13</f>
        <v>3.5884499999999999</v>
      </c>
      <c r="D13" s="96">
        <f>'GO CCAA'!B13</f>
        <v>303.3483700000001</v>
      </c>
      <c r="E13" s="348">
        <f t="shared" si="1"/>
        <v>383.86157000000014</v>
      </c>
      <c r="F13" s="96"/>
      <c r="G13" s="96">
        <f>'GNA CCAA'!F13</f>
        <v>952.75534999999934</v>
      </c>
      <c r="H13" s="96">
        <f>'GNA CCAA'!G13</f>
        <v>45.907719999999976</v>
      </c>
      <c r="I13" s="96">
        <f>'GO CCAA'!G13</f>
        <v>3699.7706600000024</v>
      </c>
      <c r="J13" s="348">
        <f t="shared" si="0"/>
        <v>4698.4337300000016</v>
      </c>
    </row>
    <row r="14" spans="1:13" x14ac:dyDescent="0.2">
      <c r="A14" s="371" t="s">
        <v>161</v>
      </c>
      <c r="B14" s="96">
        <f>'GNA CCAA'!B14</f>
        <v>0.46184999999999998</v>
      </c>
      <c r="C14" s="96">
        <f>'GNA CCAA'!C14</f>
        <v>6.386E-2</v>
      </c>
      <c r="D14" s="96">
        <f>'GO CCAA'!B14</f>
        <v>1.181</v>
      </c>
      <c r="E14" s="348">
        <f t="shared" si="1"/>
        <v>1.7067100000000002</v>
      </c>
      <c r="F14" s="96"/>
      <c r="G14" s="96">
        <f>'GNA CCAA'!F14</f>
        <v>5.6139600000000023</v>
      </c>
      <c r="H14" s="96">
        <f>'GNA CCAA'!G14</f>
        <v>0.57883000000000007</v>
      </c>
      <c r="I14" s="96">
        <f>'GO CCAA'!G14</f>
        <v>12.317849999999998</v>
      </c>
      <c r="J14" s="348">
        <f t="shared" si="0"/>
        <v>18.510640000000002</v>
      </c>
    </row>
    <row r="15" spans="1:13" x14ac:dyDescent="0.2">
      <c r="A15" s="371" t="s">
        <v>162</v>
      </c>
      <c r="B15" s="96">
        <f>'GNA CCAA'!B15</f>
        <v>48.932390000000005</v>
      </c>
      <c r="C15" s="96">
        <f>'GNA CCAA'!C15</f>
        <v>1.9190299999999998</v>
      </c>
      <c r="D15" s="96">
        <f>'GO CCAA'!B15</f>
        <v>164.12700000000001</v>
      </c>
      <c r="E15" s="348">
        <f t="shared" si="1"/>
        <v>214.97842000000003</v>
      </c>
      <c r="F15" s="96"/>
      <c r="G15" s="96">
        <f>'GNA CCAA'!F15</f>
        <v>608.2207399999993</v>
      </c>
      <c r="H15" s="96">
        <f>'GNA CCAA'!G15</f>
        <v>23.124159999999957</v>
      </c>
      <c r="I15" s="96">
        <f>'GO CCAA'!G15</f>
        <v>2010.3489499999991</v>
      </c>
      <c r="J15" s="348">
        <f t="shared" si="0"/>
        <v>2641.6938499999983</v>
      </c>
      <c r="L15" s="92"/>
      <c r="M15" s="92"/>
    </row>
    <row r="16" spans="1:13" x14ac:dyDescent="0.2">
      <c r="A16" s="371" t="s">
        <v>163</v>
      </c>
      <c r="B16" s="96">
        <f>'GNA CCAA'!B16</f>
        <v>7.9283799999999989</v>
      </c>
      <c r="C16" s="96">
        <f>'GNA CCAA'!C16</f>
        <v>0.23798000000000002</v>
      </c>
      <c r="D16" s="96">
        <f>'GO CCAA'!B16</f>
        <v>55.840580000000017</v>
      </c>
      <c r="E16" s="348">
        <f t="shared" si="1"/>
        <v>64.006940000000014</v>
      </c>
      <c r="F16" s="96"/>
      <c r="G16" s="96">
        <f>'GNA CCAA'!F16</f>
        <v>102.94667000000001</v>
      </c>
      <c r="H16" s="96">
        <f>'GNA CCAA'!G16</f>
        <v>3.1084399999999994</v>
      </c>
      <c r="I16" s="96">
        <f>'GO CCAA'!G16</f>
        <v>677.66958999999986</v>
      </c>
      <c r="J16" s="348">
        <f t="shared" si="0"/>
        <v>783.72469999999987</v>
      </c>
    </row>
    <row r="17" spans="1:10" x14ac:dyDescent="0.2">
      <c r="A17" s="371" t="s">
        <v>164</v>
      </c>
      <c r="B17" s="96">
        <f>'GNA CCAA'!B17</f>
        <v>20.192389999999993</v>
      </c>
      <c r="C17" s="96">
        <f>'GNA CCAA'!C17</f>
        <v>0.95047999999999999</v>
      </c>
      <c r="D17" s="96">
        <f>'GO CCAA'!B17</f>
        <v>114.53187000000003</v>
      </c>
      <c r="E17" s="348">
        <f t="shared" si="1"/>
        <v>135.67474000000001</v>
      </c>
      <c r="F17" s="96"/>
      <c r="G17" s="96">
        <f>'GNA CCAA'!F17</f>
        <v>263.86040000000003</v>
      </c>
      <c r="H17" s="96">
        <f>'GNA CCAA'!G17</f>
        <v>13.252460000000003</v>
      </c>
      <c r="I17" s="96">
        <f>'GO CCAA'!G17</f>
        <v>1364.7229700000009</v>
      </c>
      <c r="J17" s="348">
        <f t="shared" si="0"/>
        <v>1641.8358300000009</v>
      </c>
    </row>
    <row r="18" spans="1:10" x14ac:dyDescent="0.2">
      <c r="A18" s="371" t="s">
        <v>165</v>
      </c>
      <c r="B18" s="96">
        <f>'GNA CCAA'!B18</f>
        <v>2.0845599999999997</v>
      </c>
      <c r="C18" s="96">
        <f>'GNA CCAA'!C18</f>
        <v>8.8790000000000008E-2</v>
      </c>
      <c r="D18" s="96">
        <f>'GO CCAA'!B18</f>
        <v>13.676220000000001</v>
      </c>
      <c r="E18" s="348">
        <f t="shared" si="1"/>
        <v>15.84957</v>
      </c>
      <c r="F18" s="96"/>
      <c r="G18" s="96">
        <f>'GNA CCAA'!F18</f>
        <v>24.89715</v>
      </c>
      <c r="H18" s="96">
        <f>'GNA CCAA'!G18</f>
        <v>1.1862399999999995</v>
      </c>
      <c r="I18" s="96">
        <f>'GO CCAA'!G18</f>
        <v>142.36587</v>
      </c>
      <c r="J18" s="348">
        <f t="shared" si="0"/>
        <v>168.44926000000001</v>
      </c>
    </row>
    <row r="19" spans="1:10" x14ac:dyDescent="0.2">
      <c r="A19" s="371" t="s">
        <v>166</v>
      </c>
      <c r="B19" s="96">
        <f>'GNA CCAA'!B19</f>
        <v>59.244770000000003</v>
      </c>
      <c r="C19" s="96">
        <f>'GNA CCAA'!C19</f>
        <v>2.2526000000000006</v>
      </c>
      <c r="D19" s="96">
        <f>'GO CCAA'!B19</f>
        <v>156.24189000000004</v>
      </c>
      <c r="E19" s="348">
        <f t="shared" si="1"/>
        <v>217.73926000000006</v>
      </c>
      <c r="F19" s="96"/>
      <c r="G19" s="96">
        <f>'GNA CCAA'!F19</f>
        <v>699.47061000000008</v>
      </c>
      <c r="H19" s="96">
        <f>'GNA CCAA'!G19</f>
        <v>26.033139999999992</v>
      </c>
      <c r="I19" s="96">
        <f>'GO CCAA'!G19</f>
        <v>1878.1215999999993</v>
      </c>
      <c r="J19" s="348">
        <f t="shared" si="0"/>
        <v>2603.6253499999993</v>
      </c>
    </row>
    <row r="20" spans="1:10" x14ac:dyDescent="0.2">
      <c r="A20" s="371" t="s">
        <v>167</v>
      </c>
      <c r="B20" s="96">
        <f>'GNA CCAA'!B20</f>
        <v>0.51513999999999993</v>
      </c>
      <c r="C20" s="494">
        <f>'GNA CCAA'!C20</f>
        <v>0</v>
      </c>
      <c r="D20" s="96">
        <f>'GO CCAA'!B20</f>
        <v>1.2256399999999998</v>
      </c>
      <c r="E20" s="348">
        <f t="shared" si="1"/>
        <v>1.7407799999999998</v>
      </c>
      <c r="F20" s="96"/>
      <c r="G20" s="96">
        <f>'GNA CCAA'!F20</f>
        <v>6.2351800000000006</v>
      </c>
      <c r="H20" s="494">
        <f>'GNA CCAA'!G20</f>
        <v>0</v>
      </c>
      <c r="I20" s="96">
        <f>'GO CCAA'!G20</f>
        <v>13.407940000000002</v>
      </c>
      <c r="J20" s="348">
        <f t="shared" si="0"/>
        <v>19.643120000000003</v>
      </c>
    </row>
    <row r="21" spans="1:10" x14ac:dyDescent="0.2">
      <c r="A21" s="371" t="s">
        <v>168</v>
      </c>
      <c r="B21" s="96">
        <f>'GNA CCAA'!B21</f>
        <v>11.613610000000001</v>
      </c>
      <c r="C21" s="96">
        <f>'GNA CCAA'!C21</f>
        <v>0.51361000000000001</v>
      </c>
      <c r="D21" s="96">
        <f>'GO CCAA'!B21</f>
        <v>77.211499999999987</v>
      </c>
      <c r="E21" s="348">
        <f t="shared" si="1"/>
        <v>89.338719999999995</v>
      </c>
      <c r="F21" s="96"/>
      <c r="G21" s="96">
        <f>'GNA CCAA'!F21</f>
        <v>151.81075999999999</v>
      </c>
      <c r="H21" s="96">
        <f>'GNA CCAA'!G21</f>
        <v>6.0026700000000028</v>
      </c>
      <c r="I21" s="96">
        <f>'GO CCAA'!G21</f>
        <v>956.81225999999958</v>
      </c>
      <c r="J21" s="348">
        <f t="shared" si="0"/>
        <v>1114.6256899999996</v>
      </c>
    </row>
    <row r="22" spans="1:10" x14ac:dyDescent="0.2">
      <c r="A22" s="371" t="s">
        <v>169</v>
      </c>
      <c r="B22" s="96">
        <f>'GNA CCAA'!B22</f>
        <v>5.9051599999999995</v>
      </c>
      <c r="C22" s="96">
        <f>'GNA CCAA'!C22</f>
        <v>0.17479000000000003</v>
      </c>
      <c r="D22" s="96">
        <f>'GO CCAA'!B22</f>
        <v>49.086069999999992</v>
      </c>
      <c r="E22" s="348">
        <f t="shared" si="1"/>
        <v>55.166019999999989</v>
      </c>
      <c r="F22" s="96"/>
      <c r="G22" s="96">
        <f>'GNA CCAA'!F22</f>
        <v>80.19878999999996</v>
      </c>
      <c r="H22" s="96">
        <f>'GNA CCAA'!G22</f>
        <v>2.4961500000000005</v>
      </c>
      <c r="I22" s="96">
        <f>'GO CCAA'!G22</f>
        <v>616.9350400000003</v>
      </c>
      <c r="J22" s="348">
        <f t="shared" si="0"/>
        <v>699.62998000000027</v>
      </c>
    </row>
    <row r="23" spans="1:10" x14ac:dyDescent="0.2">
      <c r="A23" s="372" t="s">
        <v>170</v>
      </c>
      <c r="B23" s="96">
        <f>'GNA CCAA'!B23</f>
        <v>16.123290000000004</v>
      </c>
      <c r="C23" s="96">
        <f>'GNA CCAA'!C23</f>
        <v>0.78715999999999997</v>
      </c>
      <c r="D23" s="96">
        <f>'GO CCAA'!B23</f>
        <v>146.27033000000006</v>
      </c>
      <c r="E23" s="348">
        <f t="shared" si="1"/>
        <v>163.18078000000006</v>
      </c>
      <c r="F23" s="96"/>
      <c r="G23" s="96">
        <f>'GNA CCAA'!F23</f>
        <v>191.85125999999994</v>
      </c>
      <c r="H23" s="96">
        <f>'GNA CCAA'!G23</f>
        <v>10.099540000000008</v>
      </c>
      <c r="I23" s="96">
        <f>'GO CCAA'!G23</f>
        <v>1742.14284</v>
      </c>
      <c r="J23" s="348">
        <f t="shared" si="0"/>
        <v>1944.0936400000001</v>
      </c>
    </row>
    <row r="24" spans="1:10" x14ac:dyDescent="0.2">
      <c r="A24" s="373" t="s">
        <v>430</v>
      </c>
      <c r="B24" s="100">
        <f>'GNA CCAA'!B24</f>
        <v>429.69071999999983</v>
      </c>
      <c r="C24" s="100">
        <f>'GNA CCAA'!C24</f>
        <v>24.802030000000016</v>
      </c>
      <c r="D24" s="100">
        <f>'GO CCAA'!B24</f>
        <v>1819.55258</v>
      </c>
      <c r="E24" s="100">
        <f t="shared" si="1"/>
        <v>2274.0453299999999</v>
      </c>
      <c r="F24" s="100"/>
      <c r="G24" s="100">
        <f>'GNA CCAA'!F24</f>
        <v>5367.8651099999979</v>
      </c>
      <c r="H24" s="374">
        <f>'GNA CCAA'!G24</f>
        <v>309.39011000000079</v>
      </c>
      <c r="I24" s="100">
        <f>'GO CCAA'!G24</f>
        <v>22043.836409999905</v>
      </c>
      <c r="J24" s="100">
        <f t="shared" si="0"/>
        <v>27721.091629999904</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79"/>
      <c r="F28" s="77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12" priority="5" operator="between">
      <formula>0</formula>
      <formula>0.5</formula>
    </cfRule>
    <cfRule type="cellIs" dxfId="211" priority="6" operator="between">
      <formula>0</formula>
      <formula>0.49</formula>
    </cfRule>
  </conditionalFormatting>
  <conditionalFormatting sqref="E6:E23">
    <cfRule type="cellIs" dxfId="210" priority="3" operator="between">
      <formula>0</formula>
      <formula>0.5</formula>
    </cfRule>
    <cfRule type="cellIs" dxfId="209" priority="4" operator="between">
      <formula>0</formula>
      <formula>0.49</formula>
    </cfRule>
  </conditionalFormatting>
  <conditionalFormatting sqref="J6:J23">
    <cfRule type="cellIs" dxfId="208" priority="1" operator="between">
      <formula>0</formula>
      <formula>0.5</formula>
    </cfRule>
    <cfRule type="cellIs" dxfId="20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69">
        <f>INDICE!A3</f>
        <v>44866</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449.56875000000014</v>
      </c>
      <c r="C5" s="86">
        <v>19.325395714205975</v>
      </c>
      <c r="D5" s="85">
        <v>5408.6734700000015</v>
      </c>
      <c r="E5" s="86">
        <v>83.507292225795041</v>
      </c>
      <c r="F5" s="85">
        <v>5802.4357600000012</v>
      </c>
      <c r="G5" s="86">
        <v>86.651852473477575</v>
      </c>
      <c r="H5" s="86">
        <v>99.997863184433371</v>
      </c>
    </row>
    <row r="6" spans="1:65" x14ac:dyDescent="0.2">
      <c r="A6" s="84" t="s">
        <v>141</v>
      </c>
      <c r="B6" s="96">
        <v>1.0940000000000002E-2</v>
      </c>
      <c r="C6" s="351">
        <v>12.551440329218133</v>
      </c>
      <c r="D6" s="96">
        <v>0.12078999999999999</v>
      </c>
      <c r="E6" s="351">
        <v>-41.627603537428115</v>
      </c>
      <c r="F6" s="96">
        <v>0.12398999999999998</v>
      </c>
      <c r="G6" s="351">
        <v>-43.964387400009045</v>
      </c>
      <c r="H6" s="73">
        <v>2.1368155666126477E-3</v>
      </c>
    </row>
    <row r="7" spans="1:65" x14ac:dyDescent="0.2">
      <c r="A7" s="60" t="s">
        <v>114</v>
      </c>
      <c r="B7" s="61">
        <v>449.57969000000014</v>
      </c>
      <c r="C7" s="87">
        <v>19.325220957375038</v>
      </c>
      <c r="D7" s="61">
        <v>5408.7942600000015</v>
      </c>
      <c r="E7" s="87">
        <v>83.49850738353274</v>
      </c>
      <c r="F7" s="61">
        <v>5802.5597500000022</v>
      </c>
      <c r="G7" s="87">
        <v>86.642556159877373</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206" priority="7" operator="between">
      <formula>0</formula>
      <formula>0.5</formula>
    </cfRule>
    <cfRule type="cellIs" dxfId="205" priority="8" operator="between">
      <formula>0</formula>
      <formula>0.49</formula>
    </cfRule>
  </conditionalFormatting>
  <conditionalFormatting sqref="D6">
    <cfRule type="cellIs" dxfId="204" priority="5" operator="between">
      <formula>0</formula>
      <formula>0.5</formula>
    </cfRule>
    <cfRule type="cellIs" dxfId="203" priority="6" operator="between">
      <formula>0</formula>
      <formula>0.49</formula>
    </cfRule>
  </conditionalFormatting>
  <conditionalFormatting sqref="F6">
    <cfRule type="cellIs" dxfId="202" priority="3" operator="between">
      <formula>0</formula>
      <formula>0.5</formula>
    </cfRule>
    <cfRule type="cellIs" dxfId="201" priority="4" operator="between">
      <formula>0</formula>
      <formula>0.49</formula>
    </cfRule>
  </conditionalFormatting>
  <conditionalFormatting sqref="H6">
    <cfRule type="cellIs" dxfId="200" priority="1" operator="between">
      <formula>0</formula>
      <formula>0.5</formula>
    </cfRule>
    <cfRule type="cellIs" dxfId="19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69">
        <f>INDICE!A3</f>
        <v>44866</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116.77208999999999</v>
      </c>
      <c r="C5" s="86">
        <v>-19.288572988483281</v>
      </c>
      <c r="D5" s="85">
        <v>1287.4894299999999</v>
      </c>
      <c r="E5" s="73">
        <v>6.9584099006069415</v>
      </c>
      <c r="F5" s="85">
        <v>1428.0948600000002</v>
      </c>
      <c r="G5" s="86">
        <v>7.3106417410623363</v>
      </c>
      <c r="H5" s="86">
        <v>18.776550364247786</v>
      </c>
    </row>
    <row r="6" spans="1:65" x14ac:dyDescent="0.2">
      <c r="A6" s="84" t="s">
        <v>195</v>
      </c>
      <c r="B6" s="85">
        <v>474.13542000000007</v>
      </c>
      <c r="C6" s="86">
        <v>16.000550869707951</v>
      </c>
      <c r="D6" s="85">
        <v>5745.5511999999999</v>
      </c>
      <c r="E6" s="86">
        <v>27.772046896911405</v>
      </c>
      <c r="F6" s="85">
        <v>6177.6411900000003</v>
      </c>
      <c r="G6" s="86">
        <v>26.09969309618133</v>
      </c>
      <c r="H6" s="86">
        <v>81.223449635752218</v>
      </c>
    </row>
    <row r="7" spans="1:65" x14ac:dyDescent="0.2">
      <c r="A7" s="60" t="s">
        <v>438</v>
      </c>
      <c r="B7" s="61">
        <v>590.90751</v>
      </c>
      <c r="C7" s="87">
        <v>6.774947869045576</v>
      </c>
      <c r="D7" s="61">
        <v>7033.0406299999995</v>
      </c>
      <c r="E7" s="87">
        <v>23.37695821240073</v>
      </c>
      <c r="F7" s="61">
        <v>7605.7360500000004</v>
      </c>
      <c r="G7" s="87">
        <v>22.086003835967507</v>
      </c>
      <c r="H7" s="87">
        <v>100</v>
      </c>
    </row>
    <row r="8" spans="1:65" x14ac:dyDescent="0.2">
      <c r="A8" s="66" t="s">
        <v>427</v>
      </c>
      <c r="B8" s="423">
        <v>448.90173000000004</v>
      </c>
      <c r="C8" s="613">
        <v>20.166059806757456</v>
      </c>
      <c r="D8" s="423">
        <v>5426.9018000000005</v>
      </c>
      <c r="E8" s="613">
        <v>29.807235876154504</v>
      </c>
      <c r="F8" s="423">
        <v>5823.0163900000007</v>
      </c>
      <c r="G8" s="613">
        <v>27.736353251185864</v>
      </c>
      <c r="H8" s="613">
        <v>76.560852910481955</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9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7">
        <f>INDICE!A3</f>
        <v>44866</v>
      </c>
      <c r="C3" s="614" t="s">
        <v>116</v>
      </c>
    </row>
    <row r="4" spans="1:3" x14ac:dyDescent="0.2">
      <c r="A4" s="370" t="s">
        <v>153</v>
      </c>
      <c r="B4" s="94">
        <v>6.3826700000000001</v>
      </c>
      <c r="C4" s="94">
        <v>86.52688000000002</v>
      </c>
    </row>
    <row r="5" spans="1:3" x14ac:dyDescent="0.2">
      <c r="A5" s="371" t="s">
        <v>154</v>
      </c>
      <c r="B5" s="96">
        <v>0.33795999999999998</v>
      </c>
      <c r="C5" s="96">
        <v>4.1233599999999999</v>
      </c>
    </row>
    <row r="6" spans="1:3" x14ac:dyDescent="0.2">
      <c r="A6" s="371" t="s">
        <v>155</v>
      </c>
      <c r="B6" s="96">
        <v>6.5597700000000003</v>
      </c>
      <c r="C6" s="96">
        <v>80.909430000000029</v>
      </c>
    </row>
    <row r="7" spans="1:3" x14ac:dyDescent="0.2">
      <c r="A7" s="371" t="s">
        <v>156</v>
      </c>
      <c r="B7" s="96">
        <v>0.22512000000000001</v>
      </c>
      <c r="C7" s="96">
        <v>22.541199999999996</v>
      </c>
    </row>
    <row r="8" spans="1:3" x14ac:dyDescent="0.2">
      <c r="A8" s="371" t="s">
        <v>157</v>
      </c>
      <c r="B8" s="96">
        <v>68.248820000000009</v>
      </c>
      <c r="C8" s="96">
        <v>804.17736999999988</v>
      </c>
    </row>
    <row r="9" spans="1:3" x14ac:dyDescent="0.2">
      <c r="A9" s="371" t="s">
        <v>158</v>
      </c>
      <c r="B9" s="96">
        <v>0.68259999999999998</v>
      </c>
      <c r="C9" s="96">
        <v>4.5943899999999998</v>
      </c>
    </row>
    <row r="10" spans="1:3" x14ac:dyDescent="0.2">
      <c r="A10" s="371" t="s">
        <v>159</v>
      </c>
      <c r="B10" s="96">
        <v>4.5662500000000001</v>
      </c>
      <c r="C10" s="96">
        <v>22.762430000000013</v>
      </c>
    </row>
    <row r="11" spans="1:3" x14ac:dyDescent="0.2">
      <c r="A11" s="371" t="s">
        <v>512</v>
      </c>
      <c r="B11" s="96">
        <v>1.0154099999999999</v>
      </c>
      <c r="C11" s="96">
        <v>32.805789999999995</v>
      </c>
    </row>
    <row r="12" spans="1:3" x14ac:dyDescent="0.2">
      <c r="A12" s="371" t="s">
        <v>160</v>
      </c>
      <c r="B12" s="96">
        <v>1.5322</v>
      </c>
      <c r="C12" s="96">
        <v>15.185279999999999</v>
      </c>
    </row>
    <row r="13" spans="1:3" x14ac:dyDescent="0.2">
      <c r="A13" s="371" t="s">
        <v>161</v>
      </c>
      <c r="B13" s="96">
        <v>5.1933699999999998</v>
      </c>
      <c r="C13" s="96">
        <v>42.983629999999998</v>
      </c>
    </row>
    <row r="14" spans="1:3" x14ac:dyDescent="0.2">
      <c r="A14" s="371" t="s">
        <v>162</v>
      </c>
      <c r="B14" s="96">
        <v>0.92806000000000011</v>
      </c>
      <c r="C14" s="96">
        <v>8.45214</v>
      </c>
    </row>
    <row r="15" spans="1:3" x14ac:dyDescent="0.2">
      <c r="A15" s="371" t="s">
        <v>163</v>
      </c>
      <c r="B15" s="96">
        <v>0.24410000000000001</v>
      </c>
      <c r="C15" s="96">
        <v>3.3576699999999993</v>
      </c>
    </row>
    <row r="16" spans="1:3" x14ac:dyDescent="0.2">
      <c r="A16" s="371" t="s">
        <v>164</v>
      </c>
      <c r="B16" s="96">
        <v>14.228489999999999</v>
      </c>
      <c r="C16" s="96">
        <v>239.86961000000005</v>
      </c>
    </row>
    <row r="17" spans="1:3" x14ac:dyDescent="0.2">
      <c r="A17" s="371" t="s">
        <v>165</v>
      </c>
      <c r="B17" s="96">
        <v>0.10464</v>
      </c>
      <c r="C17" s="96">
        <v>1.02918</v>
      </c>
    </row>
    <row r="18" spans="1:3" x14ac:dyDescent="0.2">
      <c r="A18" s="371" t="s">
        <v>166</v>
      </c>
      <c r="B18" s="96">
        <v>0.11192000000000001</v>
      </c>
      <c r="C18" s="96">
        <v>2.8015799999999995</v>
      </c>
    </row>
    <row r="19" spans="1:3" x14ac:dyDescent="0.2">
      <c r="A19" s="371" t="s">
        <v>167</v>
      </c>
      <c r="B19" s="96">
        <v>4.90428</v>
      </c>
      <c r="C19" s="96">
        <v>41.799629999999993</v>
      </c>
    </row>
    <row r="20" spans="1:3" x14ac:dyDescent="0.2">
      <c r="A20" s="371" t="s">
        <v>168</v>
      </c>
      <c r="B20" s="96">
        <v>0.48165000000000002</v>
      </c>
      <c r="C20" s="96">
        <v>5.9000699999999995</v>
      </c>
    </row>
    <row r="21" spans="1:3" x14ac:dyDescent="0.2">
      <c r="A21" s="371" t="s">
        <v>169</v>
      </c>
      <c r="B21" s="96">
        <v>0.32392000000000004</v>
      </c>
      <c r="C21" s="96">
        <v>3.2643000000000013</v>
      </c>
    </row>
    <row r="22" spans="1:3" x14ac:dyDescent="0.2">
      <c r="A22" s="372" t="s">
        <v>170</v>
      </c>
      <c r="B22" s="96">
        <v>0.70085999999999993</v>
      </c>
      <c r="C22" s="96">
        <v>5.0109200000000014</v>
      </c>
    </row>
    <row r="23" spans="1:3" x14ac:dyDescent="0.2">
      <c r="A23" s="373" t="s">
        <v>430</v>
      </c>
      <c r="B23" s="100">
        <v>116.77209000000002</v>
      </c>
      <c r="C23" s="100">
        <v>1428.0948599999992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97" priority="3" operator="between">
      <formula>0</formula>
      <formula>0.5</formula>
    </cfRule>
    <cfRule type="cellIs" dxfId="196" priority="4" operator="between">
      <formula>0</formula>
      <formula>0.49</formula>
    </cfRule>
  </conditionalFormatting>
  <conditionalFormatting sqref="C5:C22">
    <cfRule type="cellIs" dxfId="195" priority="1" operator="between">
      <formula>0</formula>
      <formula>0.5</formula>
    </cfRule>
    <cfRule type="cellIs" dxfId="19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69">
        <f>INDICE!A3</f>
        <v>44866</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612</v>
      </c>
      <c r="B5" s="386">
        <v>35.080464025669507</v>
      </c>
      <c r="C5" s="73">
        <v>-7.8947709495758591</v>
      </c>
      <c r="D5" s="85">
        <v>382.56040972479326</v>
      </c>
      <c r="E5" s="86">
        <v>-1.311993449424381</v>
      </c>
      <c r="F5" s="85">
        <v>412.90361594471176</v>
      </c>
      <c r="G5" s="86">
        <v>-0.93188317744554694</v>
      </c>
      <c r="H5" s="387">
        <v>8.752543363631311</v>
      </c>
    </row>
    <row r="6" spans="1:65" x14ac:dyDescent="0.2">
      <c r="A6" s="84" t="s">
        <v>196</v>
      </c>
      <c r="B6" s="386">
        <v>78.41</v>
      </c>
      <c r="C6" s="86">
        <v>-3.6968803733726361</v>
      </c>
      <c r="D6" s="85">
        <v>801.79300000000001</v>
      </c>
      <c r="E6" s="86">
        <v>-1.687198747353023</v>
      </c>
      <c r="F6" s="85">
        <v>855.38499999999999</v>
      </c>
      <c r="G6" s="86">
        <v>-0.89570810875942519</v>
      </c>
      <c r="H6" s="387">
        <v>18.132062825292039</v>
      </c>
    </row>
    <row r="7" spans="1:65" x14ac:dyDescent="0.2">
      <c r="A7" s="84" t="s">
        <v>197</v>
      </c>
      <c r="B7" s="386">
        <v>87.941000000000003</v>
      </c>
      <c r="C7" s="86">
        <v>-8.4653496263297043</v>
      </c>
      <c r="D7" s="85">
        <v>928.89800000000002</v>
      </c>
      <c r="E7" s="86">
        <v>-24.308886248779764</v>
      </c>
      <c r="F7" s="85">
        <v>991.13599999999997</v>
      </c>
      <c r="G7" s="86">
        <v>-25.991657843135791</v>
      </c>
      <c r="H7" s="387">
        <v>21.009650882828961</v>
      </c>
    </row>
    <row r="8" spans="1:65" x14ac:dyDescent="0.2">
      <c r="A8" s="84" t="s">
        <v>613</v>
      </c>
      <c r="B8" s="386">
        <v>105.17653597433051</v>
      </c>
      <c r="C8" s="86">
        <v>36.685876968376327</v>
      </c>
      <c r="D8" s="85">
        <v>2264.0968139667175</v>
      </c>
      <c r="E8" s="86">
        <v>-15.216233463957767</v>
      </c>
      <c r="F8" s="85">
        <v>2458.1026077467995</v>
      </c>
      <c r="G8" s="496">
        <v>-17.926943848799553</v>
      </c>
      <c r="H8" s="387">
        <v>52.1057429282477</v>
      </c>
      <c r="J8" s="85"/>
    </row>
    <row r="9" spans="1:65" x14ac:dyDescent="0.2">
      <c r="A9" s="60" t="s">
        <v>198</v>
      </c>
      <c r="B9" s="61">
        <v>306.608</v>
      </c>
      <c r="C9" s="637">
        <v>4.8128561612694813</v>
      </c>
      <c r="D9" s="61">
        <v>4377.3482236915106</v>
      </c>
      <c r="E9" s="87">
        <v>-14.184079939266866</v>
      </c>
      <c r="F9" s="61">
        <v>4717.5272236915107</v>
      </c>
      <c r="G9" s="87">
        <v>-15.970666755842821</v>
      </c>
      <c r="H9" s="87">
        <v>100</v>
      </c>
    </row>
    <row r="10" spans="1:65" x14ac:dyDescent="0.2">
      <c r="H10" s="79" t="s">
        <v>220</v>
      </c>
    </row>
    <row r="11" spans="1:65" x14ac:dyDescent="0.2">
      <c r="A11" s="80" t="s">
        <v>479</v>
      </c>
    </row>
    <row r="12" spans="1:65" x14ac:dyDescent="0.2">
      <c r="A12" s="80" t="s">
        <v>616</v>
      </c>
    </row>
    <row r="13" spans="1:65" x14ac:dyDescent="0.2">
      <c r="A13" s="80" t="s">
        <v>614</v>
      </c>
    </row>
    <row r="14" spans="1:65" x14ac:dyDescent="0.2">
      <c r="A14" s="133" t="s">
        <v>532</v>
      </c>
    </row>
  </sheetData>
  <mergeCells count="3">
    <mergeCell ref="B3:C3"/>
    <mergeCell ref="D3:E3"/>
    <mergeCell ref="F3:H3"/>
  </mergeCells>
  <conditionalFormatting sqref="C9">
    <cfRule type="cellIs" dxfId="193" priority="1" operator="between">
      <formula>0</formula>
      <formula>0.5</formula>
    </cfRule>
    <cfRule type="cellIs" dxfId="19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topLeftCell="A9"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85" customHeight="1" x14ac:dyDescent="0.2">
      <c r="A3" s="787" t="s">
        <v>451</v>
      </c>
      <c r="B3" s="787" t="s">
        <v>452</v>
      </c>
      <c r="C3" s="769">
        <f>INDICE!A3</f>
        <v>44866</v>
      </c>
      <c r="D3" s="770"/>
      <c r="E3" s="770" t="s">
        <v>115</v>
      </c>
      <c r="F3" s="770"/>
      <c r="G3" s="770" t="s">
        <v>116</v>
      </c>
      <c r="H3" s="770"/>
      <c r="I3" s="770"/>
    </row>
    <row r="4" spans="1:9" x14ac:dyDescent="0.2">
      <c r="A4" s="788"/>
      <c r="B4" s="788"/>
      <c r="C4" s="82" t="s">
        <v>47</v>
      </c>
      <c r="D4" s="82" t="s">
        <v>449</v>
      </c>
      <c r="E4" s="82" t="s">
        <v>47</v>
      </c>
      <c r="F4" s="82" t="s">
        <v>449</v>
      </c>
      <c r="G4" s="82" t="s">
        <v>47</v>
      </c>
      <c r="H4" s="83" t="s">
        <v>449</v>
      </c>
      <c r="I4" s="83" t="s">
        <v>106</v>
      </c>
    </row>
    <row r="5" spans="1:9" x14ac:dyDescent="0.2">
      <c r="A5" s="393"/>
      <c r="B5" s="397" t="s">
        <v>200</v>
      </c>
      <c r="C5" s="395">
        <v>97.849379999999996</v>
      </c>
      <c r="D5" s="142">
        <v>-6.7108457409012559</v>
      </c>
      <c r="E5" s="141">
        <v>2251.1207000000004</v>
      </c>
      <c r="F5" s="526">
        <v>80.420999887978311</v>
      </c>
      <c r="G5" s="527">
        <v>2438.6763800000003</v>
      </c>
      <c r="H5" s="526">
        <v>63.92210906794611</v>
      </c>
      <c r="I5" s="398">
        <v>3.8738013074341859</v>
      </c>
    </row>
    <row r="6" spans="1:9" x14ac:dyDescent="0.2">
      <c r="A6" s="11"/>
      <c r="B6" s="11" t="s">
        <v>231</v>
      </c>
      <c r="C6" s="395">
        <v>296.90827000000002</v>
      </c>
      <c r="D6" s="142">
        <v>-15.147896326592109</v>
      </c>
      <c r="E6" s="144">
        <v>6210.8875900000003</v>
      </c>
      <c r="F6" s="142">
        <v>60.612431846510454</v>
      </c>
      <c r="G6" s="527">
        <v>6439.2091300000002</v>
      </c>
      <c r="H6" s="528">
        <v>55.161552870388029</v>
      </c>
      <c r="I6" s="398">
        <v>10.228588324062969</v>
      </c>
    </row>
    <row r="7" spans="1:9" x14ac:dyDescent="0.2">
      <c r="A7" s="11"/>
      <c r="B7" s="260" t="s">
        <v>201</v>
      </c>
      <c r="C7" s="395">
        <v>938.41015000000004</v>
      </c>
      <c r="D7" s="142">
        <v>61.292133676594517</v>
      </c>
      <c r="E7" s="144">
        <v>5489.88123</v>
      </c>
      <c r="F7" s="142">
        <v>-22.289345422611564</v>
      </c>
      <c r="G7" s="527">
        <v>6073.8467099999998</v>
      </c>
      <c r="H7" s="529">
        <v>-23.786499723586083</v>
      </c>
      <c r="I7" s="398">
        <v>9.6482155317192309</v>
      </c>
    </row>
    <row r="8" spans="1:9" x14ac:dyDescent="0.2">
      <c r="A8" s="493" t="s">
        <v>303</v>
      </c>
      <c r="B8" s="235"/>
      <c r="C8" s="146">
        <v>1333.1678000000002</v>
      </c>
      <c r="D8" s="147">
        <v>28.608585586744706</v>
      </c>
      <c r="E8" s="146">
        <v>13951.889520000001</v>
      </c>
      <c r="F8" s="530">
        <v>14.554841942427768</v>
      </c>
      <c r="G8" s="531">
        <v>14951.732220000002</v>
      </c>
      <c r="H8" s="530">
        <v>9.8808504266963268</v>
      </c>
      <c r="I8" s="532">
        <v>23.750605163216388</v>
      </c>
    </row>
    <row r="9" spans="1:9" x14ac:dyDescent="0.2">
      <c r="A9" s="393"/>
      <c r="B9" s="11" t="s">
        <v>202</v>
      </c>
      <c r="C9" s="395">
        <v>288.03404999999998</v>
      </c>
      <c r="D9" s="142">
        <v>293.15039623646675</v>
      </c>
      <c r="E9" s="144">
        <v>5038.4229999999998</v>
      </c>
      <c r="F9" s="526">
        <v>160.73964914013703</v>
      </c>
      <c r="G9" s="527">
        <v>5168.8282700000009</v>
      </c>
      <c r="H9" s="533">
        <v>158.13709309957406</v>
      </c>
      <c r="I9" s="398">
        <v>8.2106071451058149</v>
      </c>
    </row>
    <row r="10" spans="1:9" x14ac:dyDescent="0.2">
      <c r="A10" s="393"/>
      <c r="B10" s="11" t="s">
        <v>203</v>
      </c>
      <c r="C10" s="395">
        <v>0</v>
      </c>
      <c r="D10" s="142" t="s">
        <v>142</v>
      </c>
      <c r="E10" s="144">
        <v>830.32118000000003</v>
      </c>
      <c r="F10" s="526">
        <v>474.43863770955437</v>
      </c>
      <c r="G10" s="144">
        <v>830.32118000000003</v>
      </c>
      <c r="H10" s="526">
        <v>180.94596149213248</v>
      </c>
      <c r="I10" s="477">
        <v>1.3189528955351986</v>
      </c>
    </row>
    <row r="11" spans="1:9" x14ac:dyDescent="0.2">
      <c r="A11" s="11"/>
      <c r="B11" s="11" t="s">
        <v>597</v>
      </c>
      <c r="C11" s="395">
        <v>50.921979999999998</v>
      </c>
      <c r="D11" s="142">
        <v>-2.4197317566773959</v>
      </c>
      <c r="E11" s="144">
        <v>282.04854</v>
      </c>
      <c r="F11" s="534">
        <v>79.351713169055941</v>
      </c>
      <c r="G11" s="144">
        <v>282.04854</v>
      </c>
      <c r="H11" s="534">
        <v>79.351713169055941</v>
      </c>
      <c r="I11" s="503">
        <v>0.44802992802673691</v>
      </c>
    </row>
    <row r="12" spans="1:9" x14ac:dyDescent="0.2">
      <c r="A12" s="643"/>
      <c r="B12" s="11" t="s">
        <v>204</v>
      </c>
      <c r="C12" s="395">
        <v>152.13457</v>
      </c>
      <c r="D12" s="142" t="s">
        <v>142</v>
      </c>
      <c r="E12" s="144">
        <v>587.03390999999999</v>
      </c>
      <c r="F12" s="142" t="s">
        <v>142</v>
      </c>
      <c r="G12" s="144">
        <v>587.03390999999999</v>
      </c>
      <c r="H12" s="528" t="s">
        <v>142</v>
      </c>
      <c r="I12" s="503">
        <v>0.93249467076324499</v>
      </c>
    </row>
    <row r="13" spans="1:9" x14ac:dyDescent="0.2">
      <c r="A13" s="11"/>
      <c r="B13" s="260" t="s">
        <v>668</v>
      </c>
      <c r="C13" s="395">
        <v>134.67699999999999</v>
      </c>
      <c r="D13" s="142" t="s">
        <v>142</v>
      </c>
      <c r="E13" s="144">
        <v>453.73041000000001</v>
      </c>
      <c r="F13" s="142" t="s">
        <v>142</v>
      </c>
      <c r="G13" s="527">
        <v>597.28970000000004</v>
      </c>
      <c r="H13" s="528" t="s">
        <v>142</v>
      </c>
      <c r="I13" s="398">
        <v>0.94878584126729137</v>
      </c>
    </row>
    <row r="14" spans="1:9" x14ac:dyDescent="0.2">
      <c r="A14" s="493" t="s">
        <v>592</v>
      </c>
      <c r="B14" s="235"/>
      <c r="C14" s="146">
        <v>625.76760000000002</v>
      </c>
      <c r="D14" s="147">
        <v>398.82716138938457</v>
      </c>
      <c r="E14" s="146">
        <v>7191.5570399999988</v>
      </c>
      <c r="F14" s="530">
        <v>221.89048868886286</v>
      </c>
      <c r="G14" s="531">
        <v>7465.5215999999991</v>
      </c>
      <c r="H14" s="530">
        <v>204.07442172547886</v>
      </c>
      <c r="I14" s="532">
        <v>11.858870480698284</v>
      </c>
    </row>
    <row r="15" spans="1:9" x14ac:dyDescent="0.2">
      <c r="A15" s="394"/>
      <c r="B15" s="396" t="s">
        <v>675</v>
      </c>
      <c r="C15" s="395">
        <v>42.526029999999999</v>
      </c>
      <c r="D15" s="142">
        <v>-0.2500900131706556</v>
      </c>
      <c r="E15" s="144">
        <v>488.62896000000001</v>
      </c>
      <c r="F15" s="534">
        <v>-4.6306417873960966</v>
      </c>
      <c r="G15" s="144">
        <v>519.24315000000001</v>
      </c>
      <c r="H15" s="534">
        <v>-5.6529226402812309</v>
      </c>
      <c r="I15" s="477">
        <v>0.8248100526344726</v>
      </c>
    </row>
    <row r="16" spans="1:9" x14ac:dyDescent="0.2">
      <c r="A16" s="394"/>
      <c r="B16" s="396" t="s">
        <v>533</v>
      </c>
      <c r="C16" s="395">
        <v>405.4212</v>
      </c>
      <c r="D16" s="142" t="s">
        <v>142</v>
      </c>
      <c r="E16" s="144">
        <v>1579.7899399999999</v>
      </c>
      <c r="F16" s="534">
        <v>30.48897764200272</v>
      </c>
      <c r="G16" s="144">
        <v>1711.25848</v>
      </c>
      <c r="H16" s="534">
        <v>21.826434786506244</v>
      </c>
      <c r="I16" s="476">
        <v>2.7183087479536083</v>
      </c>
    </row>
    <row r="17" spans="1:9" x14ac:dyDescent="0.2">
      <c r="A17" s="394"/>
      <c r="B17" s="396" t="s">
        <v>206</v>
      </c>
      <c r="C17" s="395">
        <v>0</v>
      </c>
      <c r="D17" s="142">
        <v>-100</v>
      </c>
      <c r="E17" s="144">
        <v>531.50673999999992</v>
      </c>
      <c r="F17" s="534">
        <v>-29.384600375647913</v>
      </c>
      <c r="G17" s="527">
        <v>561.58669999999995</v>
      </c>
      <c r="H17" s="534">
        <v>-33.277744394078013</v>
      </c>
      <c r="I17" s="398">
        <v>0.8920721546077589</v>
      </c>
    </row>
    <row r="18" spans="1:9" x14ac:dyDescent="0.2">
      <c r="A18" s="394"/>
      <c r="B18" s="396" t="s">
        <v>563</v>
      </c>
      <c r="C18" s="395">
        <v>359.13051000000002</v>
      </c>
      <c r="D18" s="73">
        <v>31.096820301569366</v>
      </c>
      <c r="E18" s="144">
        <v>3068.43777</v>
      </c>
      <c r="F18" s="73">
        <v>-17.720288345061956</v>
      </c>
      <c r="G18" s="527">
        <v>3539.8731499999999</v>
      </c>
      <c r="H18" s="534">
        <v>-15.783000826203128</v>
      </c>
      <c r="I18" s="398">
        <v>5.6230360654172449</v>
      </c>
    </row>
    <row r="19" spans="1:9" x14ac:dyDescent="0.2">
      <c r="A19" s="394"/>
      <c r="B19" s="396" t="s">
        <v>207</v>
      </c>
      <c r="C19" s="395">
        <v>55.033999999999999</v>
      </c>
      <c r="D19" s="142">
        <v>-75.750859089949145</v>
      </c>
      <c r="E19" s="144">
        <v>885.12079000000006</v>
      </c>
      <c r="F19" s="73">
        <v>-40.491303446299554</v>
      </c>
      <c r="G19" s="527">
        <v>997.5067499999999</v>
      </c>
      <c r="H19" s="534">
        <v>-36.358356796524546</v>
      </c>
      <c r="I19" s="398">
        <v>1.5845246970917992</v>
      </c>
    </row>
    <row r="20" spans="1:9" x14ac:dyDescent="0.2">
      <c r="A20" s="643"/>
      <c r="B20" s="396" t="s">
        <v>208</v>
      </c>
      <c r="C20" s="395">
        <v>0</v>
      </c>
      <c r="D20" s="142" t="s">
        <v>142</v>
      </c>
      <c r="E20" s="144">
        <v>942.74758999999995</v>
      </c>
      <c r="F20" s="534">
        <v>118.54311358399082</v>
      </c>
      <c r="G20" s="527">
        <v>1013.50459</v>
      </c>
      <c r="H20" s="534">
        <v>98.190766049502571</v>
      </c>
      <c r="I20" s="398">
        <v>1.6099370289683737</v>
      </c>
    </row>
    <row r="21" spans="1:9" x14ac:dyDescent="0.2">
      <c r="A21" s="643"/>
      <c r="B21" s="396" t="s">
        <v>209</v>
      </c>
      <c r="C21" s="395">
        <v>0</v>
      </c>
      <c r="D21" s="142">
        <v>-100</v>
      </c>
      <c r="E21" s="144">
        <v>698.48603000000003</v>
      </c>
      <c r="F21" s="534">
        <v>-72.8153830755558</v>
      </c>
      <c r="G21" s="527">
        <v>698.48603000000003</v>
      </c>
      <c r="H21" s="534">
        <v>-72.8153830755558</v>
      </c>
      <c r="I21" s="398">
        <v>1.1095347125306205</v>
      </c>
    </row>
    <row r="22" spans="1:9" x14ac:dyDescent="0.2">
      <c r="A22" s="493" t="s">
        <v>442</v>
      </c>
      <c r="B22" s="146"/>
      <c r="C22" s="146">
        <v>862.11174000000005</v>
      </c>
      <c r="D22" s="147">
        <v>7.546870698136976</v>
      </c>
      <c r="E22" s="146">
        <v>8194.7178199999998</v>
      </c>
      <c r="F22" s="530">
        <v>-23.364815586920155</v>
      </c>
      <c r="G22" s="531">
        <v>9041.4588500000009</v>
      </c>
      <c r="H22" s="530">
        <v>-22.378607601766827</v>
      </c>
      <c r="I22" s="532">
        <v>14.362223459203879</v>
      </c>
    </row>
    <row r="23" spans="1:9" x14ac:dyDescent="0.2">
      <c r="A23" s="643"/>
      <c r="B23" s="396" t="s">
        <v>210</v>
      </c>
      <c r="C23" s="395">
        <v>308.41339000000005</v>
      </c>
      <c r="D23" s="73">
        <v>-15.689758232015519</v>
      </c>
      <c r="E23" s="144">
        <v>4550.7687400000004</v>
      </c>
      <c r="F23" s="73">
        <v>22.358320812970955</v>
      </c>
      <c r="G23" s="527">
        <v>4773.6298699999988</v>
      </c>
      <c r="H23" s="534">
        <v>12.979579260535395</v>
      </c>
      <c r="I23" s="398">
        <v>7.5828403404689881</v>
      </c>
    </row>
    <row r="24" spans="1:9" x14ac:dyDescent="0.2">
      <c r="A24" s="643"/>
      <c r="B24" s="396" t="s">
        <v>688</v>
      </c>
      <c r="C24" s="395">
        <v>0</v>
      </c>
      <c r="D24" s="142" t="s">
        <v>142</v>
      </c>
      <c r="E24" s="144">
        <v>312.45745999999997</v>
      </c>
      <c r="F24" s="534" t="s">
        <v>142</v>
      </c>
      <c r="G24" s="527">
        <v>312.45745999999997</v>
      </c>
      <c r="H24" s="534" t="s">
        <v>142</v>
      </c>
      <c r="I24" s="398">
        <v>0.4963340470233138</v>
      </c>
    </row>
    <row r="25" spans="1:9" x14ac:dyDescent="0.2">
      <c r="A25" s="643"/>
      <c r="B25" s="396" t="s">
        <v>211</v>
      </c>
      <c r="C25" s="395">
        <v>416.71127999999999</v>
      </c>
      <c r="D25" s="142">
        <v>-36.655438398397315</v>
      </c>
      <c r="E25" s="144">
        <v>4928.6139600000006</v>
      </c>
      <c r="F25" s="534">
        <v>45.679910923102376</v>
      </c>
      <c r="G25" s="527">
        <v>5296.1464799999994</v>
      </c>
      <c r="H25" s="534">
        <v>50.750776168546366</v>
      </c>
      <c r="I25" s="398">
        <v>8.4128502358262711</v>
      </c>
    </row>
    <row r="26" spans="1:9" x14ac:dyDescent="0.2">
      <c r="A26" s="493" t="s">
        <v>340</v>
      </c>
      <c r="B26" s="146"/>
      <c r="C26" s="146">
        <v>725.12467000000004</v>
      </c>
      <c r="D26" s="147">
        <v>-29.163267291602331</v>
      </c>
      <c r="E26" s="146">
        <v>9791.8401599999997</v>
      </c>
      <c r="F26" s="530">
        <v>37.866735744961048</v>
      </c>
      <c r="G26" s="531">
        <v>10382.23381</v>
      </c>
      <c r="H26" s="530">
        <v>34.165208632842855</v>
      </c>
      <c r="I26" s="532">
        <v>16.492024623318578</v>
      </c>
    </row>
    <row r="27" spans="1:9" x14ac:dyDescent="0.2">
      <c r="A27" s="394"/>
      <c r="B27" s="396" t="s">
        <v>212</v>
      </c>
      <c r="C27" s="395">
        <v>268.03789999999998</v>
      </c>
      <c r="D27" s="142" t="s">
        <v>142</v>
      </c>
      <c r="E27" s="144">
        <v>1904.7873700000002</v>
      </c>
      <c r="F27" s="142">
        <v>252.16020045310424</v>
      </c>
      <c r="G27" s="144">
        <v>2043.2114400000003</v>
      </c>
      <c r="H27" s="142">
        <v>200.96505217564982</v>
      </c>
      <c r="I27" s="398">
        <v>3.2456111079554093</v>
      </c>
    </row>
    <row r="28" spans="1:9" x14ac:dyDescent="0.2">
      <c r="A28" s="394"/>
      <c r="B28" s="396" t="s">
        <v>213</v>
      </c>
      <c r="C28" s="395">
        <v>207.49182000000002</v>
      </c>
      <c r="D28" s="142">
        <v>13.411817769594084</v>
      </c>
      <c r="E28" s="144">
        <v>2945.174</v>
      </c>
      <c r="F28" s="142">
        <v>107.37615878929556</v>
      </c>
      <c r="G28" s="144">
        <v>3185.80492</v>
      </c>
      <c r="H28" s="142">
        <v>100.46487038221248</v>
      </c>
      <c r="I28" s="503">
        <v>5.0606039265965501</v>
      </c>
    </row>
    <row r="29" spans="1:9" x14ac:dyDescent="0.2">
      <c r="A29" s="394"/>
      <c r="B29" s="396" t="s">
        <v>214</v>
      </c>
      <c r="C29" s="395">
        <v>0</v>
      </c>
      <c r="D29" s="142">
        <v>-100</v>
      </c>
      <c r="E29" s="144">
        <v>422.14138000000003</v>
      </c>
      <c r="F29" s="142">
        <v>46.282520196946784</v>
      </c>
      <c r="G29" s="144">
        <v>422.14138000000003</v>
      </c>
      <c r="H29" s="142">
        <v>10.053162120156015</v>
      </c>
      <c r="I29" s="477">
        <v>0.67056532928164569</v>
      </c>
    </row>
    <row r="30" spans="1:9" x14ac:dyDescent="0.2">
      <c r="A30" s="394"/>
      <c r="B30" s="396" t="s">
        <v>636</v>
      </c>
      <c r="C30" s="395">
        <v>0</v>
      </c>
      <c r="D30" s="142" t="s">
        <v>142</v>
      </c>
      <c r="E30" s="144">
        <v>143.79879</v>
      </c>
      <c r="F30" s="142">
        <v>-4.9102687259740225</v>
      </c>
      <c r="G30" s="144">
        <v>406.85053999999997</v>
      </c>
      <c r="H30" s="142">
        <v>169.0377889639569</v>
      </c>
      <c r="I30" s="477">
        <v>0.64627605643283603</v>
      </c>
    </row>
    <row r="31" spans="1:9" x14ac:dyDescent="0.2">
      <c r="A31" s="394"/>
      <c r="B31" s="396" t="s">
        <v>684</v>
      </c>
      <c r="C31" s="395">
        <v>0</v>
      </c>
      <c r="D31" s="142" t="s">
        <v>142</v>
      </c>
      <c r="E31" s="144">
        <v>129.78887</v>
      </c>
      <c r="F31" s="142">
        <v>7.4317439521419244</v>
      </c>
      <c r="G31" s="144">
        <v>256.32286999999997</v>
      </c>
      <c r="H31" s="142">
        <v>112.16929416920077</v>
      </c>
      <c r="I31" s="398">
        <v>0.40716508228585979</v>
      </c>
    </row>
    <row r="32" spans="1:9" x14ac:dyDescent="0.2">
      <c r="A32" s="394"/>
      <c r="B32" s="396" t="s">
        <v>546</v>
      </c>
      <c r="C32" s="395">
        <v>0</v>
      </c>
      <c r="D32" s="142">
        <v>-100</v>
      </c>
      <c r="E32" s="144">
        <v>1096.6192599999999</v>
      </c>
      <c r="F32" s="73">
        <v>2.9867956455175002</v>
      </c>
      <c r="G32" s="144">
        <v>1096.6192599999999</v>
      </c>
      <c r="H32" s="534">
        <v>-8.3718959498683105</v>
      </c>
      <c r="I32" s="477">
        <v>1.7419634511511157</v>
      </c>
    </row>
    <row r="33" spans="1:9" x14ac:dyDescent="0.2">
      <c r="A33" s="643"/>
      <c r="B33" s="396" t="s">
        <v>216</v>
      </c>
      <c r="C33" s="395">
        <v>337.19986</v>
      </c>
      <c r="D33" s="142">
        <v>-57.593976289741008</v>
      </c>
      <c r="E33" s="144">
        <v>4578.0380699999996</v>
      </c>
      <c r="F33" s="73">
        <v>-23.002710709243257</v>
      </c>
      <c r="G33" s="144">
        <v>4902.4315999999999</v>
      </c>
      <c r="H33" s="534">
        <v>-21.026771645526871</v>
      </c>
      <c r="I33" s="477">
        <v>7.7874399807352317</v>
      </c>
    </row>
    <row r="34" spans="1:9" x14ac:dyDescent="0.2">
      <c r="A34" s="643"/>
      <c r="B34" s="396" t="s">
        <v>217</v>
      </c>
      <c r="C34" s="395">
        <v>254.87071000000003</v>
      </c>
      <c r="D34" s="142">
        <v>-67.252463517056341</v>
      </c>
      <c r="E34" s="144">
        <v>7669.0882599999995</v>
      </c>
      <c r="F34" s="73">
        <v>-16.742283214501672</v>
      </c>
      <c r="G34" s="144">
        <v>8732.2294999999995</v>
      </c>
      <c r="H34" s="534">
        <v>-9.8027972421205263</v>
      </c>
      <c r="I34" s="477">
        <v>13.871017217100107</v>
      </c>
    </row>
    <row r="35" spans="1:9" x14ac:dyDescent="0.2">
      <c r="A35" s="643"/>
      <c r="B35" s="396" t="s">
        <v>218</v>
      </c>
      <c r="C35" s="395">
        <v>0</v>
      </c>
      <c r="D35" s="142" t="s">
        <v>142</v>
      </c>
      <c r="E35" s="144">
        <v>66.49991</v>
      </c>
      <c r="F35" s="534">
        <v>-8.2308864342572807</v>
      </c>
      <c r="G35" s="527">
        <v>66.49991</v>
      </c>
      <c r="H35" s="534">
        <v>-8.2308864342572807</v>
      </c>
      <c r="I35" s="398">
        <v>0.10563412202411855</v>
      </c>
    </row>
    <row r="36" spans="1:9" x14ac:dyDescent="0.2">
      <c r="A36" s="643"/>
      <c r="B36" s="396" t="s">
        <v>219</v>
      </c>
      <c r="C36" s="395">
        <v>0</v>
      </c>
      <c r="D36" s="142" t="s">
        <v>142</v>
      </c>
      <c r="E36" s="144">
        <v>0</v>
      </c>
      <c r="F36" s="534">
        <v>-100</v>
      </c>
      <c r="G36" s="144">
        <v>0</v>
      </c>
      <c r="H36" s="534">
        <v>-100</v>
      </c>
      <c r="I36" s="395">
        <v>0</v>
      </c>
    </row>
    <row r="37" spans="1:9" x14ac:dyDescent="0.2">
      <c r="A37" s="493" t="s">
        <v>443</v>
      </c>
      <c r="B37" s="146"/>
      <c r="C37" s="146">
        <v>1067.6002899999999</v>
      </c>
      <c r="D37" s="147">
        <v>-46.239456004675986</v>
      </c>
      <c r="E37" s="146">
        <v>18955.93591</v>
      </c>
      <c r="F37" s="530">
        <v>-0.72958872052048052</v>
      </c>
      <c r="G37" s="531">
        <v>21112.111419999997</v>
      </c>
      <c r="H37" s="530">
        <v>3.6876842025660652</v>
      </c>
      <c r="I37" s="532">
        <v>33.536276273562869</v>
      </c>
    </row>
    <row r="38" spans="1:9" x14ac:dyDescent="0.2">
      <c r="A38" s="150" t="s">
        <v>186</v>
      </c>
      <c r="B38" s="150"/>
      <c r="C38" s="150">
        <v>4613.7721000000001</v>
      </c>
      <c r="D38" s="680">
        <v>-7.2267594277600438</v>
      </c>
      <c r="E38" s="150">
        <v>58085.940449999995</v>
      </c>
      <c r="F38" s="671">
        <v>13.218714210571916</v>
      </c>
      <c r="G38" s="150">
        <v>62953.0579</v>
      </c>
      <c r="H38" s="671">
        <v>12.798508104039596</v>
      </c>
      <c r="I38" s="672">
        <v>100</v>
      </c>
    </row>
    <row r="39" spans="1:9" x14ac:dyDescent="0.2">
      <c r="A39" s="151" t="s">
        <v>526</v>
      </c>
      <c r="B39" s="478"/>
      <c r="C39" s="152">
        <v>1944.8595299999999</v>
      </c>
      <c r="D39" s="535">
        <v>-33.272467824705011</v>
      </c>
      <c r="E39" s="152">
        <v>28716.379819999998</v>
      </c>
      <c r="F39" s="535">
        <v>12.894350459098646</v>
      </c>
      <c r="G39" s="152">
        <v>31336.414979999994</v>
      </c>
      <c r="H39" s="535">
        <v>15.023423777283718</v>
      </c>
      <c r="I39" s="536">
        <v>49.777431034053066</v>
      </c>
    </row>
    <row r="40" spans="1:9" x14ac:dyDescent="0.2">
      <c r="A40" s="151" t="s">
        <v>527</v>
      </c>
      <c r="B40" s="478"/>
      <c r="C40" s="152">
        <v>2668.9125700000004</v>
      </c>
      <c r="D40" s="535">
        <v>29.650566481020675</v>
      </c>
      <c r="E40" s="152">
        <v>29369.560630000004</v>
      </c>
      <c r="F40" s="535">
        <v>13.537671349885617</v>
      </c>
      <c r="G40" s="152">
        <v>31616.642920000013</v>
      </c>
      <c r="H40" s="535">
        <v>10.676647661577118</v>
      </c>
      <c r="I40" s="536">
        <v>50.222568965946948</v>
      </c>
    </row>
    <row r="41" spans="1:9" x14ac:dyDescent="0.2">
      <c r="A41" s="153" t="s">
        <v>528</v>
      </c>
      <c r="B41" s="479"/>
      <c r="C41" s="154">
        <v>1388.2018000000003</v>
      </c>
      <c r="D41" s="537">
        <v>4.9462568813720553</v>
      </c>
      <c r="E41" s="154">
        <v>17141.58582</v>
      </c>
      <c r="F41" s="537">
        <v>14.313782706264744</v>
      </c>
      <c r="G41" s="154">
        <v>18354.651440000001</v>
      </c>
      <c r="H41" s="537">
        <v>9.1031802151651853</v>
      </c>
      <c r="I41" s="538">
        <v>29.156091939419515</v>
      </c>
    </row>
    <row r="42" spans="1:9" x14ac:dyDescent="0.2">
      <c r="A42" s="153" t="s">
        <v>529</v>
      </c>
      <c r="B42" s="479"/>
      <c r="C42" s="154">
        <v>3225.5702999999999</v>
      </c>
      <c r="D42" s="537">
        <v>-11.637827184187906</v>
      </c>
      <c r="E42" s="154">
        <v>40944.354630000002</v>
      </c>
      <c r="F42" s="537">
        <v>12.766463127910633</v>
      </c>
      <c r="G42" s="154">
        <v>44598.406460000006</v>
      </c>
      <c r="H42" s="537">
        <v>14.393072619957184</v>
      </c>
      <c r="I42" s="538">
        <v>70.843908060580503</v>
      </c>
    </row>
    <row r="43" spans="1:9" s="1" customFormat="1" x14ac:dyDescent="0.2">
      <c r="A43" s="716" t="s">
        <v>663</v>
      </c>
      <c r="B43" s="717"/>
      <c r="C43" s="472" t="s">
        <v>142</v>
      </c>
      <c r="D43" s="723">
        <v>-100</v>
      </c>
      <c r="E43" s="485">
        <v>531.50673999999992</v>
      </c>
      <c r="F43" s="718">
        <v>-29.384600375647913</v>
      </c>
      <c r="G43" s="485">
        <v>561.58669999999995</v>
      </c>
      <c r="H43" s="718">
        <v>-33.277744394078013</v>
      </c>
      <c r="I43" s="719">
        <v>0.8920721546077589</v>
      </c>
    </row>
    <row r="44" spans="1:9" s="1" customFormat="1" x14ac:dyDescent="0.2">
      <c r="A44" s="80" t="s">
        <v>479</v>
      </c>
      <c r="I44" s="79" t="s">
        <v>220</v>
      </c>
    </row>
    <row r="45" spans="1:9" s="1" customFormat="1" x14ac:dyDescent="0.2">
      <c r="A45" s="710" t="s">
        <v>627</v>
      </c>
    </row>
    <row r="46" spans="1:9" s="1" customFormat="1" x14ac:dyDescent="0.2">
      <c r="A46" s="434"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191" priority="59" operator="between">
      <formula>0</formula>
      <formula>0.5</formula>
    </cfRule>
    <cfRule type="cellIs" dxfId="190" priority="60" operator="between">
      <formula>0</formula>
      <formula>0.49</formula>
    </cfRule>
  </conditionalFormatting>
  <conditionalFormatting sqref="F18">
    <cfRule type="cellIs" dxfId="189" priority="58" stopIfTrue="1" operator="equal">
      <formula>0</formula>
    </cfRule>
  </conditionalFormatting>
  <conditionalFormatting sqref="F31">
    <cfRule type="cellIs" dxfId="188" priority="53" operator="between">
      <formula>0</formula>
      <formula>0.5</formula>
    </cfRule>
    <cfRule type="cellIs" dxfId="187" priority="54" operator="between">
      <formula>0</formula>
      <formula>0.49</formula>
    </cfRule>
  </conditionalFormatting>
  <conditionalFormatting sqref="F31">
    <cfRule type="cellIs" dxfId="186" priority="52" stopIfTrue="1" operator="equal">
      <formula>0</formula>
    </cfRule>
  </conditionalFormatting>
  <conditionalFormatting sqref="F32">
    <cfRule type="cellIs" dxfId="185" priority="44" operator="between">
      <formula>0</formula>
      <formula>0.5</formula>
    </cfRule>
    <cfRule type="cellIs" dxfId="184" priority="45" operator="between">
      <formula>0</formula>
      <formula>0.49</formula>
    </cfRule>
  </conditionalFormatting>
  <conditionalFormatting sqref="F32">
    <cfRule type="cellIs" dxfId="183" priority="43" stopIfTrue="1" operator="equal">
      <formula>0</formula>
    </cfRule>
  </conditionalFormatting>
  <conditionalFormatting sqref="F19">
    <cfRule type="cellIs" dxfId="182" priority="30" operator="between">
      <formula>0</formula>
      <formula>0.5</formula>
    </cfRule>
    <cfRule type="cellIs" dxfId="181" priority="31" operator="between">
      <formula>0</formula>
      <formula>0.49</formula>
    </cfRule>
  </conditionalFormatting>
  <conditionalFormatting sqref="F19">
    <cfRule type="cellIs" dxfId="180" priority="29" stopIfTrue="1" operator="equal">
      <formula>0</formula>
    </cfRule>
  </conditionalFormatting>
  <conditionalFormatting sqref="F33">
    <cfRule type="cellIs" dxfId="179" priority="27" operator="between">
      <formula>0</formula>
      <formula>0.5</formula>
    </cfRule>
    <cfRule type="cellIs" dxfId="178" priority="28" operator="between">
      <formula>0</formula>
      <formula>0.49</formula>
    </cfRule>
  </conditionalFormatting>
  <conditionalFormatting sqref="F33">
    <cfRule type="cellIs" dxfId="177" priority="26" stopIfTrue="1" operator="equal">
      <formula>0</formula>
    </cfRule>
  </conditionalFormatting>
  <conditionalFormatting sqref="I38">
    <cfRule type="cellIs" dxfId="176" priority="20" operator="between">
      <formula>0</formula>
      <formula>0.5</formula>
    </cfRule>
    <cfRule type="cellIs" dxfId="175" priority="21" operator="between">
      <formula>0</formula>
      <formula>0.49</formula>
    </cfRule>
  </conditionalFormatting>
  <conditionalFormatting sqref="F34">
    <cfRule type="cellIs" dxfId="174" priority="16" operator="between">
      <formula>0</formula>
      <formula>0.5</formula>
    </cfRule>
    <cfRule type="cellIs" dxfId="173" priority="17" operator="between">
      <formula>0</formula>
      <formula>0.49</formula>
    </cfRule>
  </conditionalFormatting>
  <conditionalFormatting sqref="F34">
    <cfRule type="cellIs" dxfId="172" priority="15" stopIfTrue="1" operator="equal">
      <formula>0</formula>
    </cfRule>
  </conditionalFormatting>
  <conditionalFormatting sqref="I38:I39">
    <cfRule type="cellIs" dxfId="171" priority="11" operator="between">
      <formula>0</formula>
      <formula>0.5</formula>
    </cfRule>
    <cfRule type="cellIs" dxfId="170" priority="12" operator="between">
      <formula>0</formula>
      <formula>0.49</formula>
    </cfRule>
  </conditionalFormatting>
  <conditionalFormatting sqref="D18">
    <cfRule type="cellIs" dxfId="169" priority="6" operator="between">
      <formula>0</formula>
      <formula>0.5</formula>
    </cfRule>
    <cfRule type="cellIs" dxfId="168" priority="7" operator="between">
      <formula>0</formula>
      <formula>0.49</formula>
    </cfRule>
  </conditionalFormatting>
  <conditionalFormatting sqref="D18">
    <cfRule type="cellIs" dxfId="167" priority="5" stopIfTrue="1" operator="equal">
      <formula>0</formula>
    </cfRule>
  </conditionalFormatting>
  <conditionalFormatting sqref="F23">
    <cfRule type="cellIs" dxfId="166" priority="1" operator="between">
      <formula>0</formula>
      <formula>0.5</formula>
    </cfRule>
    <cfRule type="cellIs" dxfId="165"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69">
        <f>INDICE!A3</f>
        <v>44866</v>
      </c>
      <c r="C3" s="770"/>
      <c r="D3" s="770" t="s">
        <v>115</v>
      </c>
      <c r="E3" s="770"/>
      <c r="F3" s="770" t="s">
        <v>116</v>
      </c>
      <c r="G3" s="770"/>
      <c r="H3" s="1"/>
    </row>
    <row r="4" spans="1:8" x14ac:dyDescent="0.2">
      <c r="A4" s="66"/>
      <c r="B4" s="615" t="s">
        <v>56</v>
      </c>
      <c r="C4" s="615" t="s">
        <v>449</v>
      </c>
      <c r="D4" s="615" t="s">
        <v>56</v>
      </c>
      <c r="E4" s="615" t="s">
        <v>449</v>
      </c>
      <c r="F4" s="615" t="s">
        <v>56</v>
      </c>
      <c r="G4" s="616" t="s">
        <v>449</v>
      </c>
      <c r="H4" s="1"/>
    </row>
    <row r="5" spans="1:8" x14ac:dyDescent="0.2">
      <c r="A5" s="157" t="s">
        <v>8</v>
      </c>
      <c r="B5" s="399">
        <v>90.842891160348557</v>
      </c>
      <c r="C5" s="481">
        <v>26.965940572110586</v>
      </c>
      <c r="D5" s="399">
        <v>97.555772984505793</v>
      </c>
      <c r="E5" s="481">
        <v>68.334125892351295</v>
      </c>
      <c r="F5" s="399">
        <v>94.989378505384479</v>
      </c>
      <c r="G5" s="481">
        <v>68.81895484293041</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69">
        <f>INDICE!A3</f>
        <v>44866</v>
      </c>
      <c r="C3" s="770"/>
      <c r="D3" s="770" t="s">
        <v>115</v>
      </c>
      <c r="E3" s="770"/>
      <c r="F3" s="770" t="s">
        <v>116</v>
      </c>
      <c r="G3" s="770"/>
      <c r="H3" s="770"/>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2">
        <v>116.446</v>
      </c>
      <c r="C6" s="401">
        <v>35.322076443039563</v>
      </c>
      <c r="D6" s="240">
        <v>929.3950000000001</v>
      </c>
      <c r="E6" s="401">
        <v>57.005924496873881</v>
      </c>
      <c r="F6" s="240">
        <v>1059.961</v>
      </c>
      <c r="G6" s="401">
        <v>56.348191383127656</v>
      </c>
      <c r="H6" s="401">
        <v>6.122607531962343</v>
      </c>
    </row>
    <row r="7" spans="1:8" x14ac:dyDescent="0.2">
      <c r="A7" s="1" t="s">
        <v>48</v>
      </c>
      <c r="B7" s="462">
        <v>82.801000000000002</v>
      </c>
      <c r="C7" s="404">
        <v>186.24122791855362</v>
      </c>
      <c r="D7" s="462">
        <v>715.54899999999998</v>
      </c>
      <c r="E7" s="404">
        <v>48.529646812176331</v>
      </c>
      <c r="F7" s="240">
        <v>744.63700000000006</v>
      </c>
      <c r="G7" s="401">
        <v>35.695711200809114</v>
      </c>
      <c r="H7" s="401">
        <v>4.3012149548689464</v>
      </c>
    </row>
    <row r="8" spans="1:8" x14ac:dyDescent="0.2">
      <c r="A8" s="1" t="s">
        <v>49</v>
      </c>
      <c r="B8" s="462">
        <v>212.96699999999998</v>
      </c>
      <c r="C8" s="404">
        <v>34.655437318613785</v>
      </c>
      <c r="D8" s="240">
        <v>1369.2570000000001</v>
      </c>
      <c r="E8" s="401">
        <v>135.99904170314858</v>
      </c>
      <c r="F8" s="240">
        <v>1485.1950000000002</v>
      </c>
      <c r="G8" s="401">
        <v>139.0863753147155</v>
      </c>
      <c r="H8" s="401">
        <v>8.5788685559495228</v>
      </c>
    </row>
    <row r="9" spans="1:8" x14ac:dyDescent="0.2">
      <c r="A9" s="1" t="s">
        <v>122</v>
      </c>
      <c r="B9" s="462">
        <v>581.35</v>
      </c>
      <c r="C9" s="401">
        <v>-7.5971116448143157</v>
      </c>
      <c r="D9" s="240">
        <v>5564.639000000001</v>
      </c>
      <c r="E9" s="401">
        <v>-29.392511618635432</v>
      </c>
      <c r="F9" s="240">
        <v>6132.277</v>
      </c>
      <c r="G9" s="401">
        <v>-26.454646862128715</v>
      </c>
      <c r="H9" s="401">
        <v>35.421610180260821</v>
      </c>
    </row>
    <row r="10" spans="1:8" x14ac:dyDescent="0.2">
      <c r="A10" s="1" t="s">
        <v>123</v>
      </c>
      <c r="B10" s="462">
        <v>473.94</v>
      </c>
      <c r="C10" s="401">
        <v>4.9668448818862734</v>
      </c>
      <c r="D10" s="240">
        <v>5150.6429999999991</v>
      </c>
      <c r="E10" s="401">
        <v>38.871324683224124</v>
      </c>
      <c r="F10" s="240">
        <v>5570.8110000000006</v>
      </c>
      <c r="G10" s="401">
        <v>39.551750881528029</v>
      </c>
      <c r="H10" s="401">
        <v>32.178438063040694</v>
      </c>
    </row>
    <row r="11" spans="1:8" x14ac:dyDescent="0.2">
      <c r="A11" s="1" t="s">
        <v>225</v>
      </c>
      <c r="B11" s="462">
        <v>134.76600000000002</v>
      </c>
      <c r="C11" s="401">
        <v>1.415509651202189</v>
      </c>
      <c r="D11" s="240">
        <v>2135.5769999999998</v>
      </c>
      <c r="E11" s="401">
        <v>-17.093464964468538</v>
      </c>
      <c r="F11" s="240">
        <v>2319.3670000000002</v>
      </c>
      <c r="G11" s="401">
        <v>-15.440603598036374</v>
      </c>
      <c r="H11" s="401">
        <v>13.397260713917685</v>
      </c>
    </row>
    <row r="12" spans="1:8" x14ac:dyDescent="0.2">
      <c r="A12" s="168" t="s">
        <v>226</v>
      </c>
      <c r="B12" s="463">
        <v>1602.2699999999998</v>
      </c>
      <c r="C12" s="170">
        <v>7.7749698825773459</v>
      </c>
      <c r="D12" s="169">
        <v>15865.060000000001</v>
      </c>
      <c r="E12" s="170">
        <v>0.28605913372136682</v>
      </c>
      <c r="F12" s="169">
        <v>17312.248</v>
      </c>
      <c r="G12" s="170">
        <v>2.3133767977719213</v>
      </c>
      <c r="H12" s="170">
        <v>100</v>
      </c>
    </row>
    <row r="13" spans="1:8" x14ac:dyDescent="0.2">
      <c r="A13" s="145" t="s">
        <v>227</v>
      </c>
      <c r="B13" s="464"/>
      <c r="C13" s="172"/>
      <c r="D13" s="171"/>
      <c r="E13" s="172"/>
      <c r="F13" s="171"/>
      <c r="G13" s="172"/>
      <c r="H13" s="172"/>
    </row>
    <row r="14" spans="1:8" x14ac:dyDescent="0.2">
      <c r="A14" s="1" t="s">
        <v>410</v>
      </c>
      <c r="B14" s="462">
        <v>41.026000000000003</v>
      </c>
      <c r="C14" s="724">
        <v>-9.9438054262885114</v>
      </c>
      <c r="D14" s="240">
        <v>494.19400000000002</v>
      </c>
      <c r="E14" s="401">
        <v>2.3137854075831634</v>
      </c>
      <c r="F14" s="240">
        <v>525.6339999999999</v>
      </c>
      <c r="G14" s="401">
        <v>4.4960617711493285</v>
      </c>
      <c r="H14" s="401">
        <v>2.5600748257182038</v>
      </c>
    </row>
    <row r="15" spans="1:8" x14ac:dyDescent="0.2">
      <c r="A15" s="1" t="s">
        <v>48</v>
      </c>
      <c r="B15" s="462">
        <v>285.66399999999999</v>
      </c>
      <c r="C15" s="401">
        <v>-19.697979125027768</v>
      </c>
      <c r="D15" s="240">
        <v>3809.3980000000001</v>
      </c>
      <c r="E15" s="401">
        <v>-10.717555233785871</v>
      </c>
      <c r="F15" s="240">
        <v>4310.4380000000001</v>
      </c>
      <c r="G15" s="401">
        <v>-9.8551932144379251</v>
      </c>
      <c r="H15" s="401">
        <v>20.993778582852567</v>
      </c>
    </row>
    <row r="16" spans="1:8" x14ac:dyDescent="0.2">
      <c r="A16" s="1" t="s">
        <v>49</v>
      </c>
      <c r="B16" s="462">
        <v>21.945999999999998</v>
      </c>
      <c r="C16" s="474">
        <v>77.012421358283575</v>
      </c>
      <c r="D16" s="240">
        <v>351.57299999999998</v>
      </c>
      <c r="E16" s="401">
        <v>-52.658262279364635</v>
      </c>
      <c r="F16" s="240">
        <v>397.93999999999994</v>
      </c>
      <c r="G16" s="401">
        <v>-47.475542086617729</v>
      </c>
      <c r="H16" s="401">
        <v>1.938147410833968</v>
      </c>
    </row>
    <row r="17" spans="1:8" x14ac:dyDescent="0.2">
      <c r="A17" s="1" t="s">
        <v>122</v>
      </c>
      <c r="B17" s="462">
        <v>514.72799999999995</v>
      </c>
      <c r="C17" s="401">
        <v>-25.54320703706437</v>
      </c>
      <c r="D17" s="240">
        <v>6454.1549999999997</v>
      </c>
      <c r="E17" s="401">
        <v>-20.614144438689426</v>
      </c>
      <c r="F17" s="240">
        <v>7298.7830000000004</v>
      </c>
      <c r="G17" s="401">
        <v>-19.26220563539788</v>
      </c>
      <c r="H17" s="401">
        <v>35.548367526986446</v>
      </c>
    </row>
    <row r="18" spans="1:8" x14ac:dyDescent="0.2">
      <c r="A18" s="1" t="s">
        <v>123</v>
      </c>
      <c r="B18" s="462">
        <v>106.925</v>
      </c>
      <c r="C18" s="401">
        <v>-44.868959045512433</v>
      </c>
      <c r="D18" s="240">
        <v>1914.086</v>
      </c>
      <c r="E18" s="401">
        <v>-5.2677007563890674</v>
      </c>
      <c r="F18" s="240">
        <v>2087.5280000000002</v>
      </c>
      <c r="G18" s="401">
        <v>-6.5782778501522214</v>
      </c>
      <c r="H18" s="401">
        <v>10.167203568988825</v>
      </c>
    </row>
    <row r="19" spans="1:8" x14ac:dyDescent="0.2">
      <c r="A19" s="1" t="s">
        <v>225</v>
      </c>
      <c r="B19" s="462">
        <v>498.13599999999997</v>
      </c>
      <c r="C19" s="401">
        <v>18.910996264158602</v>
      </c>
      <c r="D19" s="240">
        <v>5327.25</v>
      </c>
      <c r="E19" s="401">
        <v>22.14644825482311</v>
      </c>
      <c r="F19" s="240">
        <v>5911.6550000000007</v>
      </c>
      <c r="G19" s="401">
        <v>27.1771374137519</v>
      </c>
      <c r="H19" s="401">
        <v>28.792428084620003</v>
      </c>
    </row>
    <row r="20" spans="1:8" x14ac:dyDescent="0.2">
      <c r="A20" s="173" t="s">
        <v>228</v>
      </c>
      <c r="B20" s="465">
        <v>1468.425</v>
      </c>
      <c r="C20" s="175">
        <v>-14.52029962790999</v>
      </c>
      <c r="D20" s="174">
        <v>18350.655999999999</v>
      </c>
      <c r="E20" s="175">
        <v>-8.2665298428804164</v>
      </c>
      <c r="F20" s="174">
        <v>20531.977999999999</v>
      </c>
      <c r="G20" s="175">
        <v>-6.5254731788780163</v>
      </c>
      <c r="H20" s="175">
        <v>100</v>
      </c>
    </row>
    <row r="21" spans="1:8" x14ac:dyDescent="0.2">
      <c r="A21" s="145" t="s">
        <v>454</v>
      </c>
      <c r="B21" s="466"/>
      <c r="C21" s="403"/>
      <c r="D21" s="402"/>
      <c r="E21" s="403"/>
      <c r="F21" s="402"/>
      <c r="G21" s="403"/>
      <c r="H21" s="403"/>
    </row>
    <row r="22" spans="1:8" x14ac:dyDescent="0.2">
      <c r="A22" s="1" t="s">
        <v>410</v>
      </c>
      <c r="B22" s="462">
        <v>-75.419999999999987</v>
      </c>
      <c r="C22" s="401">
        <v>86.245215458698482</v>
      </c>
      <c r="D22" s="240">
        <v>-435.20100000000008</v>
      </c>
      <c r="E22" s="401">
        <v>299.51987955678334</v>
      </c>
      <c r="F22" s="240">
        <v>-534.32700000000011</v>
      </c>
      <c r="G22" s="401">
        <v>205.45014891585836</v>
      </c>
      <c r="H22" s="404" t="s">
        <v>455</v>
      </c>
    </row>
    <row r="23" spans="1:8" x14ac:dyDescent="0.2">
      <c r="A23" s="1" t="s">
        <v>48</v>
      </c>
      <c r="B23" s="462">
        <v>202.863</v>
      </c>
      <c r="C23" s="401">
        <v>-37.926318044123498</v>
      </c>
      <c r="D23" s="240">
        <v>3093.8490000000002</v>
      </c>
      <c r="E23" s="401">
        <v>-18.258687684068928</v>
      </c>
      <c r="F23" s="240">
        <v>3565.8009999999999</v>
      </c>
      <c r="G23" s="401">
        <v>-15.76039463945397</v>
      </c>
      <c r="H23" s="404" t="s">
        <v>455</v>
      </c>
    </row>
    <row r="24" spans="1:8" x14ac:dyDescent="0.2">
      <c r="A24" s="1" t="s">
        <v>49</v>
      </c>
      <c r="B24" s="462">
        <v>-191.02099999999999</v>
      </c>
      <c r="C24" s="404">
        <v>31.052627968084305</v>
      </c>
      <c r="D24" s="240">
        <v>-1017.6840000000001</v>
      </c>
      <c r="E24" s="401">
        <v>-726.52925531914946</v>
      </c>
      <c r="F24" s="240">
        <v>-1087.2550000000001</v>
      </c>
      <c r="G24" s="401">
        <v>-896.92081036706861</v>
      </c>
      <c r="H24" s="404" t="s">
        <v>455</v>
      </c>
    </row>
    <row r="25" spans="1:8" x14ac:dyDescent="0.2">
      <c r="A25" s="1" t="s">
        <v>122</v>
      </c>
      <c r="B25" s="462">
        <v>-66.622000000000071</v>
      </c>
      <c r="C25" s="401">
        <v>-207.17135319477507</v>
      </c>
      <c r="D25" s="240">
        <v>889.51599999999871</v>
      </c>
      <c r="E25" s="401">
        <v>257.20951899059583</v>
      </c>
      <c r="F25" s="240">
        <v>1166.5060000000003</v>
      </c>
      <c r="G25" s="401">
        <v>66.16468523599157</v>
      </c>
      <c r="H25" s="404" t="s">
        <v>455</v>
      </c>
    </row>
    <row r="26" spans="1:8" x14ac:dyDescent="0.2">
      <c r="A26" s="1" t="s">
        <v>123</v>
      </c>
      <c r="B26" s="462">
        <v>-367.01499999999999</v>
      </c>
      <c r="C26" s="401">
        <v>42.493021233310159</v>
      </c>
      <c r="D26" s="240">
        <v>-3236.5569999999989</v>
      </c>
      <c r="E26" s="401">
        <v>91.692484827450045</v>
      </c>
      <c r="F26" s="240">
        <v>-3483.2830000000004</v>
      </c>
      <c r="G26" s="401">
        <v>98.20537142421432</v>
      </c>
      <c r="H26" s="404" t="s">
        <v>455</v>
      </c>
    </row>
    <row r="27" spans="1:8" x14ac:dyDescent="0.2">
      <c r="A27" s="1" t="s">
        <v>225</v>
      </c>
      <c r="B27" s="462">
        <v>363.36999999999995</v>
      </c>
      <c r="C27" s="401">
        <v>27.039121770443654</v>
      </c>
      <c r="D27" s="240">
        <v>3191.6730000000002</v>
      </c>
      <c r="E27" s="401">
        <v>78.757341171383899</v>
      </c>
      <c r="F27" s="240">
        <v>3592.2880000000005</v>
      </c>
      <c r="G27" s="401">
        <v>88.524244310351534</v>
      </c>
      <c r="H27" s="404" t="s">
        <v>455</v>
      </c>
    </row>
    <row r="28" spans="1:8" x14ac:dyDescent="0.2">
      <c r="A28" s="173" t="s">
        <v>229</v>
      </c>
      <c r="B28" s="465">
        <v>-133.8449999999998</v>
      </c>
      <c r="C28" s="175">
        <v>-157.89569302241085</v>
      </c>
      <c r="D28" s="174">
        <v>2485.5959999999977</v>
      </c>
      <c r="E28" s="175">
        <v>-40.600112844672715</v>
      </c>
      <c r="F28" s="174">
        <v>3219.7299999999996</v>
      </c>
      <c r="G28" s="175">
        <v>-36.173620724141209</v>
      </c>
      <c r="H28" s="400" t="s">
        <v>455</v>
      </c>
    </row>
    <row r="29" spans="1:8" x14ac:dyDescent="0.2">
      <c r="A29" s="80" t="s">
        <v>125</v>
      </c>
      <c r="B29" s="166"/>
      <c r="C29" s="166"/>
      <c r="D29" s="166"/>
      <c r="E29" s="166"/>
      <c r="F29" s="166"/>
      <c r="G29" s="166"/>
      <c r="H29" s="161" t="s">
        <v>220</v>
      </c>
    </row>
    <row r="30" spans="1:8" x14ac:dyDescent="0.2">
      <c r="A30" s="434"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8"/>
      <c r="B2" s="388"/>
      <c r="C2" s="388"/>
      <c r="D2" s="388"/>
      <c r="E2" s="388"/>
      <c r="F2" s="1"/>
      <c r="G2" s="1"/>
      <c r="H2" s="390" t="s">
        <v>151</v>
      </c>
    </row>
    <row r="3" spans="1:8" ht="14.85" customHeight="1" x14ac:dyDescent="0.2">
      <c r="A3" s="789" t="s">
        <v>451</v>
      </c>
      <c r="B3" s="787" t="s">
        <v>452</v>
      </c>
      <c r="C3" s="772">
        <f>INDICE!A3</f>
        <v>44866</v>
      </c>
      <c r="D3" s="771">
        <v>41671</v>
      </c>
      <c r="E3" s="771">
        <v>41671</v>
      </c>
      <c r="F3" s="770" t="s">
        <v>116</v>
      </c>
      <c r="G3" s="770"/>
      <c r="H3" s="770"/>
    </row>
    <row r="4" spans="1:8" x14ac:dyDescent="0.2">
      <c r="A4" s="790"/>
      <c r="B4" s="788"/>
      <c r="C4" s="82" t="s">
        <v>460</v>
      </c>
      <c r="D4" s="82" t="s">
        <v>461</v>
      </c>
      <c r="E4" s="82" t="s">
        <v>230</v>
      </c>
      <c r="F4" s="82" t="s">
        <v>460</v>
      </c>
      <c r="G4" s="82" t="s">
        <v>461</v>
      </c>
      <c r="H4" s="82" t="s">
        <v>230</v>
      </c>
    </row>
    <row r="5" spans="1:8" x14ac:dyDescent="0.2">
      <c r="A5" s="405"/>
      <c r="B5" s="539" t="s">
        <v>200</v>
      </c>
      <c r="C5" s="141">
        <v>0</v>
      </c>
      <c r="D5" s="141">
        <v>36.008000000000003</v>
      </c>
      <c r="E5" s="177">
        <v>36.008000000000003</v>
      </c>
      <c r="F5" s="143">
        <v>0</v>
      </c>
      <c r="G5" s="141">
        <v>253.27400000000003</v>
      </c>
      <c r="H5" s="176">
        <v>253.27400000000003</v>
      </c>
    </row>
    <row r="6" spans="1:8" x14ac:dyDescent="0.2">
      <c r="A6" s="405"/>
      <c r="B6" s="539" t="s">
        <v>231</v>
      </c>
      <c r="C6" s="141">
        <v>118.746</v>
      </c>
      <c r="D6" s="144">
        <v>186.32</v>
      </c>
      <c r="E6" s="177">
        <v>67.573999999999998</v>
      </c>
      <c r="F6" s="143">
        <v>1316.164</v>
      </c>
      <c r="G6" s="141">
        <v>2451.1130000000003</v>
      </c>
      <c r="H6" s="177">
        <v>1134.9490000000003</v>
      </c>
    </row>
    <row r="7" spans="1:8" x14ac:dyDescent="0.2">
      <c r="A7" s="405"/>
      <c r="B7" s="659" t="s">
        <v>201</v>
      </c>
      <c r="C7" s="141">
        <v>0</v>
      </c>
      <c r="D7" s="96">
        <v>2E-3</v>
      </c>
      <c r="E7" s="707">
        <v>2E-3</v>
      </c>
      <c r="F7" s="143">
        <v>0</v>
      </c>
      <c r="G7" s="141">
        <v>18.757999999999999</v>
      </c>
      <c r="H7" s="177">
        <v>18.757999999999999</v>
      </c>
    </row>
    <row r="8" spans="1:8" x14ac:dyDescent="0.2">
      <c r="A8" s="493" t="s">
        <v>303</v>
      </c>
      <c r="B8" s="658"/>
      <c r="C8" s="146">
        <v>118.746</v>
      </c>
      <c r="D8" s="178">
        <v>222.33</v>
      </c>
      <c r="E8" s="146">
        <v>103.58400000000002</v>
      </c>
      <c r="F8" s="146">
        <v>1316.164</v>
      </c>
      <c r="G8" s="178">
        <v>2723.145</v>
      </c>
      <c r="H8" s="146">
        <v>1406.981</v>
      </c>
    </row>
    <row r="9" spans="1:8" x14ac:dyDescent="0.2">
      <c r="A9" s="405"/>
      <c r="B9" s="540" t="s">
        <v>566</v>
      </c>
      <c r="C9" s="144">
        <v>31.341999999999999</v>
      </c>
      <c r="D9" s="144">
        <v>0</v>
      </c>
      <c r="E9" s="179">
        <v>-31.341999999999999</v>
      </c>
      <c r="F9" s="144">
        <v>200.92599999999999</v>
      </c>
      <c r="G9" s="96">
        <v>60.463000000000001</v>
      </c>
      <c r="H9" s="179">
        <v>-140.46299999999999</v>
      </c>
    </row>
    <row r="10" spans="1:8" x14ac:dyDescent="0.2">
      <c r="A10" s="405"/>
      <c r="B10" s="540" t="s">
        <v>202</v>
      </c>
      <c r="C10" s="144">
        <v>15.739000000000001</v>
      </c>
      <c r="D10" s="141">
        <v>0</v>
      </c>
      <c r="E10" s="179">
        <v>-15.739000000000001</v>
      </c>
      <c r="F10" s="144">
        <v>64.271000000000001</v>
      </c>
      <c r="G10" s="141">
        <v>136.73699999999999</v>
      </c>
      <c r="H10" s="179">
        <v>72.465999999999994</v>
      </c>
    </row>
    <row r="11" spans="1:8" x14ac:dyDescent="0.2">
      <c r="A11" s="405"/>
      <c r="B11" s="659" t="s">
        <v>232</v>
      </c>
      <c r="C11" s="144">
        <v>0</v>
      </c>
      <c r="D11" s="141">
        <v>38.497999999999998</v>
      </c>
      <c r="E11" s="179">
        <v>38.497999999999998</v>
      </c>
      <c r="F11" s="96">
        <v>32.106999999999971</v>
      </c>
      <c r="G11" s="141">
        <v>443.58100000000007</v>
      </c>
      <c r="H11" s="177">
        <v>411.4740000000001</v>
      </c>
    </row>
    <row r="12" spans="1:8" x14ac:dyDescent="0.2">
      <c r="A12" s="643" t="s">
        <v>458</v>
      </c>
      <c r="C12" s="146">
        <v>47.081000000000003</v>
      </c>
      <c r="D12" s="146">
        <v>38.497999999999998</v>
      </c>
      <c r="E12" s="178">
        <v>-8.5830000000000055</v>
      </c>
      <c r="F12" s="146">
        <v>297.30399999999997</v>
      </c>
      <c r="G12" s="146">
        <v>640.78100000000006</v>
      </c>
      <c r="H12" s="178">
        <v>343.47700000000009</v>
      </c>
    </row>
    <row r="13" spans="1:8" x14ac:dyDescent="0.2">
      <c r="A13" s="661"/>
      <c r="B13" s="660" t="s">
        <v>233</v>
      </c>
      <c r="C13" s="144">
        <v>25.402000000000001</v>
      </c>
      <c r="D13" s="141">
        <v>85.144999999999996</v>
      </c>
      <c r="E13" s="179">
        <v>59.742999999999995</v>
      </c>
      <c r="F13" s="144">
        <v>507.90400000000005</v>
      </c>
      <c r="G13" s="141">
        <v>943.98099999999999</v>
      </c>
      <c r="H13" s="179">
        <v>436.07699999999994</v>
      </c>
    </row>
    <row r="14" spans="1:8" x14ac:dyDescent="0.2">
      <c r="A14" s="405"/>
      <c r="B14" s="540" t="s">
        <v>234</v>
      </c>
      <c r="C14" s="144">
        <v>44.567</v>
      </c>
      <c r="D14" s="141">
        <v>178.90600000000001</v>
      </c>
      <c r="E14" s="179">
        <v>134.339</v>
      </c>
      <c r="F14" s="144">
        <v>523.76400000000001</v>
      </c>
      <c r="G14" s="141">
        <v>2587.0329999999999</v>
      </c>
      <c r="H14" s="179">
        <v>2063.2689999999998</v>
      </c>
    </row>
    <row r="15" spans="1:8" x14ac:dyDescent="0.2">
      <c r="A15" s="405"/>
      <c r="B15" s="540" t="s">
        <v>595</v>
      </c>
      <c r="C15" s="96">
        <v>20.193000000000001</v>
      </c>
      <c r="D15" s="144">
        <v>41.941000000000003</v>
      </c>
      <c r="E15" s="177">
        <v>21.748000000000001</v>
      </c>
      <c r="F15" s="144">
        <v>550.30799999999999</v>
      </c>
      <c r="G15" s="144">
        <v>536.28899999999999</v>
      </c>
      <c r="H15" s="177">
        <v>-14.019000000000005</v>
      </c>
    </row>
    <row r="16" spans="1:8" x14ac:dyDescent="0.2">
      <c r="A16" s="405"/>
      <c r="B16" s="540" t="s">
        <v>235</v>
      </c>
      <c r="C16" s="144">
        <v>65.561000000000007</v>
      </c>
      <c r="D16" s="141">
        <v>30.146000000000001</v>
      </c>
      <c r="E16" s="177">
        <v>-35.415000000000006</v>
      </c>
      <c r="F16" s="144">
        <v>536.28399999999999</v>
      </c>
      <c r="G16" s="141">
        <v>283.512</v>
      </c>
      <c r="H16" s="177">
        <v>-252.77199999999999</v>
      </c>
    </row>
    <row r="17" spans="1:8" x14ac:dyDescent="0.2">
      <c r="A17" s="405"/>
      <c r="B17" s="540" t="s">
        <v>206</v>
      </c>
      <c r="C17" s="144">
        <v>312.57299999999998</v>
      </c>
      <c r="D17" s="96">
        <v>78.067999999999998</v>
      </c>
      <c r="E17" s="707">
        <v>-234.505</v>
      </c>
      <c r="F17" s="144">
        <v>2541.7269999999999</v>
      </c>
      <c r="G17" s="141">
        <v>1220.252</v>
      </c>
      <c r="H17" s="177">
        <v>-1321.4749999999999</v>
      </c>
    </row>
    <row r="18" spans="1:8" x14ac:dyDescent="0.2">
      <c r="A18" s="405"/>
      <c r="B18" s="540" t="s">
        <v>545</v>
      </c>
      <c r="C18" s="144">
        <v>218.07499999999999</v>
      </c>
      <c r="D18" s="141">
        <v>70.358999999999995</v>
      </c>
      <c r="E18" s="703">
        <v>-147.71600000000001</v>
      </c>
      <c r="F18" s="144">
        <v>1581.7970000000003</v>
      </c>
      <c r="G18" s="141">
        <v>1935.877</v>
      </c>
      <c r="H18" s="177">
        <v>354.0799999999997</v>
      </c>
    </row>
    <row r="19" spans="1:8" x14ac:dyDescent="0.2">
      <c r="A19" s="405"/>
      <c r="B19" s="540" t="s">
        <v>236</v>
      </c>
      <c r="C19" s="144">
        <v>51.677</v>
      </c>
      <c r="D19" s="141">
        <v>167.98599999999999</v>
      </c>
      <c r="E19" s="177">
        <v>116.309</v>
      </c>
      <c r="F19" s="144">
        <v>866.42700000000013</v>
      </c>
      <c r="G19" s="141">
        <v>1901.096</v>
      </c>
      <c r="H19" s="177">
        <v>1034.6689999999999</v>
      </c>
    </row>
    <row r="20" spans="1:8" x14ac:dyDescent="0.2">
      <c r="A20" s="405"/>
      <c r="B20" s="540" t="s">
        <v>208</v>
      </c>
      <c r="C20" s="144">
        <v>13.237</v>
      </c>
      <c r="D20" s="141">
        <v>20.369</v>
      </c>
      <c r="E20" s="177">
        <v>7.1319999999999997</v>
      </c>
      <c r="F20" s="144">
        <v>285.97599999999994</v>
      </c>
      <c r="G20" s="141">
        <v>561.80000000000007</v>
      </c>
      <c r="H20" s="177">
        <v>275.82400000000013</v>
      </c>
    </row>
    <row r="21" spans="1:8" x14ac:dyDescent="0.2">
      <c r="A21" s="405"/>
      <c r="B21" s="540" t="s">
        <v>209</v>
      </c>
      <c r="C21" s="144">
        <v>119.95399999999999</v>
      </c>
      <c r="D21" s="144">
        <v>0</v>
      </c>
      <c r="E21" s="177">
        <v>-119.95399999999999</v>
      </c>
      <c r="F21" s="144">
        <v>1068.8049999999998</v>
      </c>
      <c r="G21" s="96">
        <v>0.34200000000000003</v>
      </c>
      <c r="H21" s="177">
        <v>-1068.4629999999997</v>
      </c>
    </row>
    <row r="22" spans="1:8" x14ac:dyDescent="0.2">
      <c r="A22" s="405"/>
      <c r="B22" s="540" t="s">
        <v>237</v>
      </c>
      <c r="C22" s="144">
        <v>75.475999999999999</v>
      </c>
      <c r="D22" s="96">
        <v>3.956</v>
      </c>
      <c r="E22" s="707">
        <v>-71.52</v>
      </c>
      <c r="F22" s="144">
        <v>690.01899999999989</v>
      </c>
      <c r="G22" s="96">
        <v>62.555</v>
      </c>
      <c r="H22" s="177">
        <v>-627.46399999999994</v>
      </c>
    </row>
    <row r="23" spans="1:8" x14ac:dyDescent="0.2">
      <c r="A23" s="405"/>
      <c r="B23" s="540" t="s">
        <v>238</v>
      </c>
      <c r="C23" s="96">
        <v>77.292000000000002</v>
      </c>
      <c r="D23" s="96">
        <v>44.771999999999998</v>
      </c>
      <c r="E23" s="177">
        <v>-32.520000000000003</v>
      </c>
      <c r="F23" s="144">
        <v>438.89699999999993</v>
      </c>
      <c r="G23" s="141">
        <v>282.464</v>
      </c>
      <c r="H23" s="177">
        <v>-156.43299999999994</v>
      </c>
    </row>
    <row r="24" spans="1:8" x14ac:dyDescent="0.2">
      <c r="A24" s="405"/>
      <c r="B24" s="662" t="s">
        <v>239</v>
      </c>
      <c r="C24" s="144">
        <v>113.70800000000008</v>
      </c>
      <c r="D24" s="141">
        <v>104.03000000000009</v>
      </c>
      <c r="E24" s="177">
        <v>-9.6779999999999973</v>
      </c>
      <c r="F24" s="144">
        <v>2631.5190000000057</v>
      </c>
      <c r="G24" s="141">
        <v>1655.9139999999989</v>
      </c>
      <c r="H24" s="177">
        <v>-975.60500000000684</v>
      </c>
    </row>
    <row r="25" spans="1:8" x14ac:dyDescent="0.2">
      <c r="A25" s="643" t="s">
        <v>442</v>
      </c>
      <c r="C25" s="146">
        <v>1137.7149999999999</v>
      </c>
      <c r="D25" s="146">
        <v>825.67800000000011</v>
      </c>
      <c r="E25" s="178">
        <v>-312.03699999999981</v>
      </c>
      <c r="F25" s="146">
        <v>12223.427000000005</v>
      </c>
      <c r="G25" s="146">
        <v>11971.114999999998</v>
      </c>
      <c r="H25" s="178">
        <v>-252.31200000000717</v>
      </c>
    </row>
    <row r="26" spans="1:8" x14ac:dyDescent="0.2">
      <c r="A26" s="661"/>
      <c r="B26" s="660" t="s">
        <v>210</v>
      </c>
      <c r="C26" s="144">
        <v>83.117999999999995</v>
      </c>
      <c r="D26" s="141">
        <v>0</v>
      </c>
      <c r="E26" s="179">
        <v>-83.117999999999995</v>
      </c>
      <c r="F26" s="144">
        <v>671.22600000000011</v>
      </c>
      <c r="G26" s="141">
        <v>0</v>
      </c>
      <c r="H26" s="179">
        <v>-671.22600000000011</v>
      </c>
    </row>
    <row r="27" spans="1:8" x14ac:dyDescent="0.2">
      <c r="A27" s="406"/>
      <c r="B27" s="540" t="s">
        <v>670</v>
      </c>
      <c r="C27" s="144">
        <v>0</v>
      </c>
      <c r="D27" s="144">
        <v>0</v>
      </c>
      <c r="E27" s="177">
        <v>0</v>
      </c>
      <c r="F27" s="96">
        <v>36.704000000000001</v>
      </c>
      <c r="G27" s="144">
        <v>252.03199999999998</v>
      </c>
      <c r="H27" s="177">
        <v>215.32799999999997</v>
      </c>
    </row>
    <row r="28" spans="1:8" x14ac:dyDescent="0.2">
      <c r="A28" s="406"/>
      <c r="B28" s="540" t="s">
        <v>240</v>
      </c>
      <c r="C28" s="144">
        <v>0</v>
      </c>
      <c r="D28" s="144">
        <v>0</v>
      </c>
      <c r="E28" s="177">
        <v>0</v>
      </c>
      <c r="F28" s="144">
        <v>525.34100000000001</v>
      </c>
      <c r="G28" s="96">
        <v>115.82199999999999</v>
      </c>
      <c r="H28" s="177">
        <v>-409.51900000000001</v>
      </c>
    </row>
    <row r="29" spans="1:8" x14ac:dyDescent="0.2">
      <c r="A29" s="406"/>
      <c r="B29" s="540" t="s">
        <v>537</v>
      </c>
      <c r="C29" s="144">
        <v>0</v>
      </c>
      <c r="D29" s="144">
        <v>0</v>
      </c>
      <c r="E29" s="177">
        <v>0</v>
      </c>
      <c r="F29" s="144">
        <v>0</v>
      </c>
      <c r="G29" s="144">
        <v>130.19799999999998</v>
      </c>
      <c r="H29" s="177">
        <v>130.19799999999998</v>
      </c>
    </row>
    <row r="30" spans="1:8" x14ac:dyDescent="0.2">
      <c r="A30" s="406"/>
      <c r="B30" s="662" t="s">
        <v>521</v>
      </c>
      <c r="C30" s="144">
        <v>8.7340000000000089</v>
      </c>
      <c r="D30" s="144">
        <v>24.742000000000001</v>
      </c>
      <c r="E30" s="177">
        <v>16.007999999999992</v>
      </c>
      <c r="F30" s="144">
        <v>163.08300000000008</v>
      </c>
      <c r="G30" s="141">
        <v>34.436999999999955</v>
      </c>
      <c r="H30" s="177">
        <v>-128.64600000000013</v>
      </c>
    </row>
    <row r="31" spans="1:8" x14ac:dyDescent="0.2">
      <c r="A31" s="643" t="s">
        <v>340</v>
      </c>
      <c r="C31" s="146">
        <v>91.852000000000004</v>
      </c>
      <c r="D31" s="146">
        <v>24.742000000000001</v>
      </c>
      <c r="E31" s="178">
        <v>-67.11</v>
      </c>
      <c r="F31" s="146">
        <v>1396.3540000000003</v>
      </c>
      <c r="G31" s="146">
        <v>532.48899999999992</v>
      </c>
      <c r="H31" s="178">
        <v>-863.86500000000035</v>
      </c>
    </row>
    <row r="32" spans="1:8" x14ac:dyDescent="0.2">
      <c r="A32" s="661"/>
      <c r="B32" s="660" t="s">
        <v>213</v>
      </c>
      <c r="C32" s="144">
        <v>24.817</v>
      </c>
      <c r="D32" s="141">
        <v>0</v>
      </c>
      <c r="E32" s="179">
        <v>-24.817</v>
      </c>
      <c r="F32" s="144">
        <v>936.91</v>
      </c>
      <c r="G32" s="141">
        <v>66.242000000000004</v>
      </c>
      <c r="H32" s="179">
        <v>-870.66800000000001</v>
      </c>
    </row>
    <row r="33" spans="1:8" x14ac:dyDescent="0.2">
      <c r="A33" s="406"/>
      <c r="B33" s="540" t="s">
        <v>216</v>
      </c>
      <c r="C33" s="144">
        <v>14.013999999999999</v>
      </c>
      <c r="D33" s="144">
        <v>42.622</v>
      </c>
      <c r="E33" s="177">
        <v>28.608000000000001</v>
      </c>
      <c r="F33" s="144">
        <v>118.98399999999999</v>
      </c>
      <c r="G33" s="144">
        <v>80.710999999999999</v>
      </c>
      <c r="H33" s="177">
        <v>-38.272999999999996</v>
      </c>
    </row>
    <row r="34" spans="1:8" x14ac:dyDescent="0.2">
      <c r="A34" s="406"/>
      <c r="B34" s="540" t="s">
        <v>241</v>
      </c>
      <c r="C34" s="144">
        <v>0</v>
      </c>
      <c r="D34" s="144">
        <v>146.792</v>
      </c>
      <c r="E34" s="177">
        <v>146.792</v>
      </c>
      <c r="F34" s="144">
        <v>144.964</v>
      </c>
      <c r="G34" s="144">
        <v>2618.181</v>
      </c>
      <c r="H34" s="177">
        <v>2473.2170000000001</v>
      </c>
    </row>
    <row r="35" spans="1:8" x14ac:dyDescent="0.2">
      <c r="A35" s="406"/>
      <c r="B35" s="540" t="s">
        <v>218</v>
      </c>
      <c r="C35" s="144">
        <v>0</v>
      </c>
      <c r="D35" s="96">
        <v>65.864000000000004</v>
      </c>
      <c r="E35" s="707">
        <v>65.864000000000004</v>
      </c>
      <c r="F35" s="144">
        <v>32.085000000000001</v>
      </c>
      <c r="G35" s="144">
        <v>551.61199999999997</v>
      </c>
      <c r="H35" s="177">
        <v>519.52699999999993</v>
      </c>
    </row>
    <row r="36" spans="1:8" x14ac:dyDescent="0.2">
      <c r="A36" s="406"/>
      <c r="B36" s="662" t="s">
        <v>219</v>
      </c>
      <c r="C36" s="144">
        <v>0</v>
      </c>
      <c r="D36" s="144">
        <v>45.000000000000028</v>
      </c>
      <c r="E36" s="177">
        <v>45.000000000000028</v>
      </c>
      <c r="F36" s="144">
        <v>96.187999999999874</v>
      </c>
      <c r="G36" s="144">
        <v>719.65099999999984</v>
      </c>
      <c r="H36" s="177">
        <v>623.46299999999997</v>
      </c>
    </row>
    <row r="37" spans="1:8" x14ac:dyDescent="0.2">
      <c r="A37" s="643" t="s">
        <v>443</v>
      </c>
      <c r="C37" s="146">
        <v>38.831000000000003</v>
      </c>
      <c r="D37" s="146">
        <v>300.27800000000002</v>
      </c>
      <c r="E37" s="178">
        <v>261.447</v>
      </c>
      <c r="F37" s="146">
        <v>1329.1309999999999</v>
      </c>
      <c r="G37" s="146">
        <v>4036.3969999999999</v>
      </c>
      <c r="H37" s="178">
        <v>2707.2660000000001</v>
      </c>
    </row>
    <row r="38" spans="1:8" x14ac:dyDescent="0.2">
      <c r="A38" s="661"/>
      <c r="B38" s="660" t="s">
        <v>538</v>
      </c>
      <c r="C38" s="144">
        <v>38.594000000000001</v>
      </c>
      <c r="D38" s="141">
        <v>0</v>
      </c>
      <c r="E38" s="179">
        <v>-38.594000000000001</v>
      </c>
      <c r="F38" s="144">
        <v>287.31299999999999</v>
      </c>
      <c r="G38" s="141">
        <v>91.281999999999996</v>
      </c>
      <c r="H38" s="179">
        <v>-196.03100000000001</v>
      </c>
    </row>
    <row r="39" spans="1:8" x14ac:dyDescent="0.2">
      <c r="A39" s="406"/>
      <c r="B39" s="540" t="s">
        <v>638</v>
      </c>
      <c r="C39" s="144">
        <v>74.158000000000001</v>
      </c>
      <c r="D39" s="144">
        <v>0</v>
      </c>
      <c r="E39" s="177">
        <v>-74.158000000000001</v>
      </c>
      <c r="F39" s="411">
        <v>207.49299999999999</v>
      </c>
      <c r="G39" s="144">
        <v>26.382999999999996</v>
      </c>
      <c r="H39" s="177">
        <v>-181.11</v>
      </c>
    </row>
    <row r="40" spans="1:8" x14ac:dyDescent="0.2">
      <c r="A40" s="406"/>
      <c r="B40" s="540" t="s">
        <v>626</v>
      </c>
      <c r="C40" s="144">
        <v>0</v>
      </c>
      <c r="D40" s="144">
        <v>25.876999999999999</v>
      </c>
      <c r="E40" s="177">
        <v>25.876999999999999</v>
      </c>
      <c r="F40" s="144">
        <v>0.64900000000000002</v>
      </c>
      <c r="G40" s="144">
        <v>106.65899999999999</v>
      </c>
      <c r="H40" s="177">
        <v>106.00999999999999</v>
      </c>
    </row>
    <row r="41" spans="1:8" x14ac:dyDescent="0.2">
      <c r="A41" s="406"/>
      <c r="B41" s="540" t="s">
        <v>576</v>
      </c>
      <c r="C41" s="144">
        <v>50.207999999999998</v>
      </c>
      <c r="D41" s="141">
        <v>30.975000000000001</v>
      </c>
      <c r="E41" s="177">
        <v>-19.232999999999997</v>
      </c>
      <c r="F41" s="411">
        <v>135.80599999999998</v>
      </c>
      <c r="G41" s="144">
        <v>226.614</v>
      </c>
      <c r="H41" s="177">
        <v>90.808000000000021</v>
      </c>
    </row>
    <row r="42" spans="1:8" x14ac:dyDescent="0.2">
      <c r="A42" s="406"/>
      <c r="B42" s="540" t="s">
        <v>631</v>
      </c>
      <c r="C42" s="144">
        <v>0</v>
      </c>
      <c r="D42" s="144">
        <v>0</v>
      </c>
      <c r="E42" s="177">
        <v>0</v>
      </c>
      <c r="F42" s="144">
        <v>21.75</v>
      </c>
      <c r="G42" s="144">
        <v>150.92299999999997</v>
      </c>
      <c r="H42" s="177">
        <v>129.17299999999997</v>
      </c>
    </row>
    <row r="43" spans="1:8" x14ac:dyDescent="0.2">
      <c r="A43" s="406"/>
      <c r="B43" s="662" t="s">
        <v>242</v>
      </c>
      <c r="C43" s="144">
        <v>5.085000000000008</v>
      </c>
      <c r="D43" s="96">
        <v>4.6999999999997044E-2</v>
      </c>
      <c r="E43" s="707">
        <v>-5.0380000000000109</v>
      </c>
      <c r="F43" s="411">
        <v>96.857000000000085</v>
      </c>
      <c r="G43" s="144">
        <v>26.190000000000055</v>
      </c>
      <c r="H43" s="179">
        <v>-70.66700000000003</v>
      </c>
    </row>
    <row r="44" spans="1:8" x14ac:dyDescent="0.2">
      <c r="A44" s="493" t="s">
        <v>459</v>
      </c>
      <c r="B44" s="482"/>
      <c r="C44" s="146">
        <v>168.04500000000002</v>
      </c>
      <c r="D44" s="702">
        <v>56.899000000000001</v>
      </c>
      <c r="E44" s="178">
        <v>-111.14600000000002</v>
      </c>
      <c r="F44" s="146">
        <v>749.86800000000005</v>
      </c>
      <c r="G44" s="146">
        <v>628.05100000000004</v>
      </c>
      <c r="H44" s="178">
        <v>-121.81700000000001</v>
      </c>
    </row>
    <row r="45" spans="1:8" x14ac:dyDescent="0.2">
      <c r="A45" s="150" t="s">
        <v>114</v>
      </c>
      <c r="B45" s="150"/>
      <c r="C45" s="150">
        <v>1602.27</v>
      </c>
      <c r="D45" s="180">
        <v>1468.425</v>
      </c>
      <c r="E45" s="150">
        <v>-133.84500000000003</v>
      </c>
      <c r="F45" s="150">
        <v>17312.248000000003</v>
      </c>
      <c r="G45" s="180">
        <v>20531.978000000003</v>
      </c>
      <c r="H45" s="150">
        <v>3219.7299999999996</v>
      </c>
    </row>
    <row r="46" spans="1:8" x14ac:dyDescent="0.2">
      <c r="A46" s="232" t="s">
        <v>444</v>
      </c>
      <c r="B46" s="152"/>
      <c r="C46" s="152">
        <v>121.949</v>
      </c>
      <c r="D46" s="728">
        <v>42.622</v>
      </c>
      <c r="E46" s="152">
        <v>-79.326999999999998</v>
      </c>
      <c r="F46" s="152">
        <v>2317.7489999999998</v>
      </c>
      <c r="G46" s="152">
        <v>354.93899999999996</v>
      </c>
      <c r="H46" s="152">
        <v>-1962.81</v>
      </c>
    </row>
    <row r="47" spans="1:8" x14ac:dyDescent="0.2">
      <c r="A47" s="232" t="s">
        <v>445</v>
      </c>
      <c r="B47" s="152"/>
      <c r="C47" s="152">
        <v>1480.3209999999999</v>
      </c>
      <c r="D47" s="720">
        <v>1425.8029999999999</v>
      </c>
      <c r="E47" s="152">
        <v>-54.518000000000029</v>
      </c>
      <c r="F47" s="152">
        <v>14994.499000000003</v>
      </c>
      <c r="G47" s="152">
        <v>20177.039000000004</v>
      </c>
      <c r="H47" s="152">
        <v>5182.5400000000009</v>
      </c>
    </row>
    <row r="48" spans="1:8" x14ac:dyDescent="0.2">
      <c r="A48" s="486" t="s">
        <v>446</v>
      </c>
      <c r="B48" s="154"/>
      <c r="C48" s="154">
        <v>1023.9069999999999</v>
      </c>
      <c r="D48" s="154">
        <v>937.08299999999997</v>
      </c>
      <c r="E48" s="154">
        <v>-86.823999999999955</v>
      </c>
      <c r="F48" s="154">
        <v>10083.744000000002</v>
      </c>
      <c r="G48" s="154">
        <v>13054.955999999998</v>
      </c>
      <c r="H48" s="154">
        <v>2971.2119999999959</v>
      </c>
    </row>
    <row r="49" spans="1:147" x14ac:dyDescent="0.2">
      <c r="A49" s="486" t="s">
        <v>447</v>
      </c>
      <c r="B49" s="154"/>
      <c r="C49" s="154">
        <v>578.36300000000006</v>
      </c>
      <c r="D49" s="154">
        <v>531.34199999999998</v>
      </c>
      <c r="E49" s="154">
        <v>-47.021000000000072</v>
      </c>
      <c r="F49" s="154">
        <v>7228.5040000000008</v>
      </c>
      <c r="G49" s="154">
        <v>7477.0220000000045</v>
      </c>
      <c r="H49" s="154">
        <v>248.51800000000367</v>
      </c>
    </row>
    <row r="50" spans="1:147" x14ac:dyDescent="0.2">
      <c r="A50" s="487" t="s">
        <v>448</v>
      </c>
      <c r="B50" s="484"/>
      <c r="C50" s="484">
        <v>846.75099999999998</v>
      </c>
      <c r="D50" s="472">
        <v>668.27099999999996</v>
      </c>
      <c r="E50" s="485">
        <v>-178.48000000000002</v>
      </c>
      <c r="F50" s="485">
        <v>8104.9170000000013</v>
      </c>
      <c r="G50" s="485">
        <v>9867.2569999999978</v>
      </c>
      <c r="H50" s="485">
        <v>1762.3399999999965</v>
      </c>
    </row>
    <row r="51" spans="1:147" x14ac:dyDescent="0.2">
      <c r="B51" s="84"/>
      <c r="C51" s="84"/>
      <c r="D51" s="84"/>
      <c r="E51" s="84"/>
      <c r="F51" s="84"/>
      <c r="G51" s="84"/>
      <c r="H51" s="161" t="s">
        <v>220</v>
      </c>
    </row>
    <row r="52" spans="1:147" x14ac:dyDescent="0.2">
      <c r="A52" s="434" t="s">
        <v>629</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4" t="s">
        <v>531</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64" priority="81" operator="between">
      <formula>0</formula>
      <formula>0.5</formula>
    </cfRule>
    <cfRule type="cellIs" dxfId="163" priority="82" operator="between">
      <formula>0</formula>
      <formula>0.49</formula>
    </cfRule>
  </conditionalFormatting>
  <conditionalFormatting sqref="D22:D23">
    <cfRule type="cellIs" dxfId="162" priority="79" operator="between">
      <formula>0</formula>
      <formula>0.5</formula>
    </cfRule>
    <cfRule type="cellIs" dxfId="161" priority="80" operator="between">
      <formula>0</formula>
      <formula>0.49</formula>
    </cfRule>
  </conditionalFormatting>
  <conditionalFormatting sqref="G28">
    <cfRule type="cellIs" dxfId="160" priority="77" operator="between">
      <formula>0</formula>
      <formula>0.5</formula>
    </cfRule>
    <cfRule type="cellIs" dxfId="159" priority="78" operator="between">
      <formula>0</formula>
      <formula>0.49</formula>
    </cfRule>
  </conditionalFormatting>
  <conditionalFormatting sqref="G9">
    <cfRule type="cellIs" dxfId="158" priority="69" operator="between">
      <formula>0</formula>
      <formula>0.5</formula>
    </cfRule>
    <cfRule type="cellIs" dxfId="157" priority="70" operator="between">
      <formula>0</formula>
      <formula>0.49</formula>
    </cfRule>
  </conditionalFormatting>
  <conditionalFormatting sqref="D44">
    <cfRule type="cellIs" dxfId="156" priority="65" operator="between">
      <formula>0</formula>
      <formula>0.5</formula>
    </cfRule>
    <cfRule type="cellIs" dxfId="155" priority="66" operator="between">
      <formula>0</formula>
      <formula>0.49</formula>
    </cfRule>
  </conditionalFormatting>
  <conditionalFormatting sqref="G21">
    <cfRule type="cellIs" dxfId="154" priority="59" operator="between">
      <formula>0</formula>
      <formula>0.5</formula>
    </cfRule>
    <cfRule type="cellIs" dxfId="153" priority="60" operator="between">
      <formula>0</formula>
      <formula>0.49</formula>
    </cfRule>
  </conditionalFormatting>
  <conditionalFormatting sqref="E18">
    <cfRule type="cellIs" dxfId="152" priority="57" operator="between">
      <formula>0</formula>
      <formula>0.5</formula>
    </cfRule>
    <cfRule type="cellIs" dxfId="151" priority="58" operator="between">
      <formula>0</formula>
      <formula>0.49</formula>
    </cfRule>
  </conditionalFormatting>
  <conditionalFormatting sqref="D17:E17">
    <cfRule type="cellIs" dxfId="150" priority="49" operator="between">
      <formula>0</formula>
      <formula>0.5</formula>
    </cfRule>
    <cfRule type="cellIs" dxfId="149" priority="50" operator="between">
      <formula>0</formula>
      <formula>0.49</formula>
    </cfRule>
  </conditionalFormatting>
  <conditionalFormatting sqref="D43">
    <cfRule type="cellIs" dxfId="148" priority="43" operator="between">
      <formula>0</formula>
      <formula>0.5</formula>
    </cfRule>
    <cfRule type="cellIs" dxfId="147" priority="44" operator="between">
      <formula>0</formula>
      <formula>0.49</formula>
    </cfRule>
  </conditionalFormatting>
  <conditionalFormatting sqref="E43">
    <cfRule type="cellIs" dxfId="146" priority="41" operator="between">
      <formula>0</formula>
      <formula>0.5</formula>
    </cfRule>
    <cfRule type="cellIs" dxfId="145" priority="42" operator="between">
      <formula>0</formula>
      <formula>0.49</formula>
    </cfRule>
  </conditionalFormatting>
  <conditionalFormatting sqref="G22">
    <cfRule type="cellIs" dxfId="144" priority="39" operator="between">
      <formula>0</formula>
      <formula>0.5</formula>
    </cfRule>
    <cfRule type="cellIs" dxfId="143" priority="40" operator="between">
      <formula>0</formula>
      <formula>0.49</formula>
    </cfRule>
  </conditionalFormatting>
  <conditionalFormatting sqref="F27">
    <cfRule type="cellIs" dxfId="142" priority="35" operator="between">
      <formula>0</formula>
      <formula>0.5</formula>
    </cfRule>
    <cfRule type="cellIs" dxfId="141" priority="36" operator="between">
      <formula>0</formula>
      <formula>0.49</formula>
    </cfRule>
  </conditionalFormatting>
  <conditionalFormatting sqref="D35:E35">
    <cfRule type="cellIs" dxfId="140" priority="25" operator="between">
      <formula>0</formula>
      <formula>0.5</formula>
    </cfRule>
    <cfRule type="cellIs" dxfId="139" priority="26" operator="between">
      <formula>0</formula>
      <formula>0.49</formula>
    </cfRule>
  </conditionalFormatting>
  <conditionalFormatting sqref="C15">
    <cfRule type="cellIs" dxfId="138" priority="21" operator="between">
      <formula>0</formula>
      <formula>0.5</formula>
    </cfRule>
    <cfRule type="cellIs" dxfId="137" priority="22" operator="between">
      <formula>0</formula>
      <formula>0.49</formula>
    </cfRule>
  </conditionalFormatting>
  <conditionalFormatting sqref="F11">
    <cfRule type="cellIs" dxfId="136" priority="5" operator="between">
      <formula>0</formula>
      <formula>0.5</formula>
    </cfRule>
    <cfRule type="cellIs" dxfId="135" priority="6" operator="between">
      <formula>0</formula>
      <formula>0.49</formula>
    </cfRule>
  </conditionalFormatting>
  <conditionalFormatting sqref="E22">
    <cfRule type="cellIs" dxfId="134" priority="3" operator="between">
      <formula>0</formula>
      <formula>0.5</formula>
    </cfRule>
    <cfRule type="cellIs" dxfId="133" priority="4" operator="between">
      <formula>0</formula>
      <formula>0.49</formula>
    </cfRule>
  </conditionalFormatting>
  <conditionalFormatting sqref="D7:E7">
    <cfRule type="cellIs" dxfId="132" priority="1" operator="between">
      <formula>0</formula>
      <formula>0.5</formula>
    </cfRule>
    <cfRule type="cellIs" dxfId="131"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69">
        <f>INDICE!A3</f>
        <v>44866</v>
      </c>
      <c r="C3" s="770"/>
      <c r="D3" s="770" t="s">
        <v>115</v>
      </c>
      <c r="E3" s="770"/>
      <c r="F3" s="770" t="s">
        <v>116</v>
      </c>
      <c r="G3" s="770"/>
      <c r="H3" s="770"/>
    </row>
    <row r="4" spans="1:8" x14ac:dyDescent="0.2">
      <c r="A4" s="66"/>
      <c r="B4" s="82" t="s">
        <v>47</v>
      </c>
      <c r="C4" s="82" t="s">
        <v>449</v>
      </c>
      <c r="D4" s="82" t="s">
        <v>47</v>
      </c>
      <c r="E4" s="82" t="s">
        <v>449</v>
      </c>
      <c r="F4" s="82" t="s">
        <v>47</v>
      </c>
      <c r="G4" s="83" t="s">
        <v>449</v>
      </c>
      <c r="H4" s="83" t="s">
        <v>121</v>
      </c>
    </row>
    <row r="5" spans="1:8" x14ac:dyDescent="0.2">
      <c r="A5" s="1" t="s">
        <v>584</v>
      </c>
      <c r="B5" s="590">
        <v>0</v>
      </c>
      <c r="C5" s="187" t="s">
        <v>142</v>
      </c>
      <c r="D5" s="675">
        <v>0</v>
      </c>
      <c r="E5" s="187">
        <v>-100</v>
      </c>
      <c r="F5" s="675">
        <v>0</v>
      </c>
      <c r="G5" s="187">
        <v>-100</v>
      </c>
      <c r="H5" s="480">
        <v>0</v>
      </c>
    </row>
    <row r="6" spans="1:8" x14ac:dyDescent="0.2">
      <c r="A6" s="1" t="s">
        <v>244</v>
      </c>
      <c r="B6" s="590">
        <v>0</v>
      </c>
      <c r="C6" s="73" t="s">
        <v>142</v>
      </c>
      <c r="D6" s="675">
        <v>0</v>
      </c>
      <c r="E6" s="187">
        <v>-100</v>
      </c>
      <c r="F6" s="675">
        <v>0</v>
      </c>
      <c r="G6" s="187">
        <v>-100</v>
      </c>
      <c r="H6" s="480">
        <v>0</v>
      </c>
    </row>
    <row r="7" spans="1:8" x14ac:dyDescent="0.2">
      <c r="A7" s="1" t="s">
        <v>245</v>
      </c>
      <c r="B7" s="590">
        <v>0</v>
      </c>
      <c r="C7" s="73" t="s">
        <v>142</v>
      </c>
      <c r="D7" s="675">
        <v>0</v>
      </c>
      <c r="E7" s="187">
        <v>-100</v>
      </c>
      <c r="F7" s="675">
        <v>0</v>
      </c>
      <c r="G7" s="187">
        <v>-100</v>
      </c>
      <c r="H7" s="480">
        <v>0</v>
      </c>
    </row>
    <row r="8" spans="1:8" x14ac:dyDescent="0.2">
      <c r="A8" t="s">
        <v>611</v>
      </c>
      <c r="B8" s="590">
        <v>9.6000000000000002E-2</v>
      </c>
      <c r="C8" s="73">
        <v>23.234916559691904</v>
      </c>
      <c r="D8" s="95">
        <v>0.82538</v>
      </c>
      <c r="E8" s="187">
        <v>-16.900245660666105</v>
      </c>
      <c r="F8" s="95">
        <v>0.89937999999999996</v>
      </c>
      <c r="G8" s="187">
        <v>-20.305881935952645</v>
      </c>
      <c r="H8" s="480">
        <v>100</v>
      </c>
    </row>
    <row r="9" spans="1:8" x14ac:dyDescent="0.2">
      <c r="A9" s="189" t="s">
        <v>246</v>
      </c>
      <c r="B9" s="189">
        <v>9.6000000000000002E-2</v>
      </c>
      <c r="C9" s="189">
        <v>23.234916559691904</v>
      </c>
      <c r="D9" s="188">
        <v>0.82538</v>
      </c>
      <c r="E9" s="189">
        <v>-85.623663180776276</v>
      </c>
      <c r="F9" s="188">
        <v>0.89937999999999996</v>
      </c>
      <c r="G9" s="189">
        <v>-86.802043865029773</v>
      </c>
      <c r="H9" s="189">
        <v>100</v>
      </c>
    </row>
    <row r="10" spans="1:8" x14ac:dyDescent="0.2">
      <c r="A10" s="564" t="s">
        <v>247</v>
      </c>
      <c r="B10" s="695">
        <f>B9/'Consumo PP'!B11*100</f>
        <v>2.076151583486327E-3</v>
      </c>
      <c r="C10" s="629"/>
      <c r="D10" s="695">
        <f>D9/'Consumo PP'!D11*100</f>
        <v>1.5684300044027509E-3</v>
      </c>
      <c r="E10" s="629"/>
      <c r="F10" s="695">
        <f>F9/'Consumo PP'!F11*100</f>
        <v>1.5663931488269179E-3</v>
      </c>
      <c r="G10" s="564"/>
      <c r="H10" s="628"/>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91"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30" priority="80" operator="between">
      <formula>0.00001</formula>
      <formula>0.499</formula>
    </cfRule>
  </conditionalFormatting>
  <conditionalFormatting sqref="G5">
    <cfRule type="cellIs" dxfId="129" priority="77" operator="between">
      <formula>0.00001</formula>
      <formula>0.499</formula>
    </cfRule>
  </conditionalFormatting>
  <conditionalFormatting sqref="D7 B7">
    <cfRule type="cellIs" dxfId="128" priority="59" operator="between">
      <formula>0.00001</formula>
      <formula>0.499</formula>
    </cfRule>
  </conditionalFormatting>
  <conditionalFormatting sqref="D7">
    <cfRule type="cellIs" dxfId="127" priority="53" operator="between">
      <formula>0.00001</formula>
      <formula>0.499</formula>
    </cfRule>
  </conditionalFormatting>
  <conditionalFormatting sqref="D8 B8">
    <cfRule type="cellIs" dxfId="126" priority="57" operator="between">
      <formula>0.00001</formula>
      <formula>0.499</formula>
    </cfRule>
  </conditionalFormatting>
  <conditionalFormatting sqref="B5">
    <cfRule type="cellIs" dxfId="125" priority="54" operator="between">
      <formula>0.00001</formula>
      <formula>0.499</formula>
    </cfRule>
  </conditionalFormatting>
  <conditionalFormatting sqref="B5">
    <cfRule type="cellIs" dxfId="124" priority="55" operator="between">
      <formula>0.00001</formula>
      <formula>0.499</formula>
    </cfRule>
  </conditionalFormatting>
  <conditionalFormatting sqref="F8">
    <cfRule type="cellIs" dxfId="123" priority="49" operator="between">
      <formula>0.00001</formula>
      <formula>0.499</formula>
    </cfRule>
  </conditionalFormatting>
  <conditionalFormatting sqref="F8">
    <cfRule type="cellIs" dxfId="122" priority="48" operator="between">
      <formula>0.00001</formula>
      <formula>0.499</formula>
    </cfRule>
  </conditionalFormatting>
  <conditionalFormatting sqref="B6">
    <cfRule type="cellIs" dxfId="121" priority="46" operator="between">
      <formula>0.00001</formula>
      <formula>0.499</formula>
    </cfRule>
  </conditionalFormatting>
  <conditionalFormatting sqref="B6">
    <cfRule type="cellIs" dxfId="120" priority="45" operator="between">
      <formula>0.00001</formula>
      <formula>0.499</formula>
    </cfRule>
  </conditionalFormatting>
  <conditionalFormatting sqref="B6">
    <cfRule type="cellIs" dxfId="119" priority="44" operator="between">
      <formula>0.00001</formula>
      <formula>0.499</formula>
    </cfRule>
  </conditionalFormatting>
  <conditionalFormatting sqref="D5:D7">
    <cfRule type="cellIs" dxfId="118" priority="24" operator="between">
      <formula>0.00001</formula>
      <formula>0.499</formula>
    </cfRule>
  </conditionalFormatting>
  <conditionalFormatting sqref="D5:D7">
    <cfRule type="cellIs" dxfId="117" priority="23" operator="between">
      <formula>0.00001</formula>
      <formula>0.499</formula>
    </cfRule>
  </conditionalFormatting>
  <conditionalFormatting sqref="D5:D7">
    <cfRule type="cellIs" dxfId="116" priority="22" operator="between">
      <formula>0.00001</formula>
      <formula>0.499</formula>
    </cfRule>
  </conditionalFormatting>
  <conditionalFormatting sqref="D5:D7">
    <cfRule type="cellIs" dxfId="115" priority="21" operator="between">
      <formula>0.00001</formula>
      <formula>0.499</formula>
    </cfRule>
  </conditionalFormatting>
  <conditionalFormatting sqref="F5:F7">
    <cfRule type="cellIs" dxfId="114" priority="5" operator="between">
      <formula>0.00001</formula>
      <formula>0.499</formula>
    </cfRule>
  </conditionalFormatting>
  <conditionalFormatting sqref="F5:F7">
    <cfRule type="cellIs" dxfId="113" priority="4" operator="between">
      <formula>0.00001</formula>
      <formula>0.499</formula>
    </cfRule>
  </conditionalFormatting>
  <conditionalFormatting sqref="F5:F7">
    <cfRule type="cellIs" dxfId="112" priority="3" operator="between">
      <formula>0.00001</formula>
      <formula>0.499</formula>
    </cfRule>
  </conditionalFormatting>
  <conditionalFormatting sqref="F5:F7">
    <cfRule type="cellIs" dxfId="111" priority="2" operator="between">
      <formula>0.00001</formula>
      <formula>0.499</formula>
    </cfRule>
  </conditionalFormatting>
  <conditionalFormatting sqref="F5:F7">
    <cfRule type="cellIs" dxfId="11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6"/>
      <c r="C1" s="1"/>
      <c r="D1" s="1"/>
      <c r="E1" s="1"/>
      <c r="F1" s="1"/>
      <c r="G1" s="1"/>
    </row>
    <row r="2" spans="1:7" x14ac:dyDescent="0.2">
      <c r="A2" s="1"/>
      <c r="B2" s="1"/>
      <c r="C2" s="1"/>
      <c r="D2" s="1"/>
      <c r="E2" s="1"/>
      <c r="F2" s="1"/>
      <c r="G2" s="55" t="s">
        <v>151</v>
      </c>
    </row>
    <row r="3" spans="1:7" x14ac:dyDescent="0.2">
      <c r="A3" s="56"/>
      <c r="B3" s="772">
        <f>INDICE!A3</f>
        <v>44866</v>
      </c>
      <c r="C3" s="772"/>
      <c r="D3" s="771" t="s">
        <v>115</v>
      </c>
      <c r="E3" s="771"/>
      <c r="F3" s="771" t="s">
        <v>116</v>
      </c>
      <c r="G3" s="771"/>
    </row>
    <row r="4" spans="1:7" x14ac:dyDescent="0.2">
      <c r="A4" s="66"/>
      <c r="B4" s="617" t="s">
        <v>47</v>
      </c>
      <c r="C4" s="197" t="s">
        <v>449</v>
      </c>
      <c r="D4" s="617" t="s">
        <v>47</v>
      </c>
      <c r="E4" s="197" t="s">
        <v>449</v>
      </c>
      <c r="F4" s="617" t="s">
        <v>47</v>
      </c>
      <c r="G4" s="197" t="s">
        <v>449</v>
      </c>
    </row>
    <row r="5" spans="1:7" ht="15" x14ac:dyDescent="0.25">
      <c r="A5" s="421" t="s">
        <v>114</v>
      </c>
      <c r="B5" s="424">
        <v>4830.6459999999997</v>
      </c>
      <c r="C5" s="422">
        <v>-7.8438262857596417</v>
      </c>
      <c r="D5" s="423">
        <v>58055.19</v>
      </c>
      <c r="E5" s="422">
        <v>8.4441101563652232</v>
      </c>
      <c r="F5" s="425">
        <v>63567.83400000001</v>
      </c>
      <c r="G5" s="422">
        <v>9.19369398586608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election activeCell="H12" sqref="H12"/>
    </sheetView>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69">
        <f>INDICE!A3</f>
        <v>44866</v>
      </c>
      <c r="C3" s="770"/>
      <c r="D3" s="770" t="s">
        <v>115</v>
      </c>
      <c r="E3" s="770"/>
      <c r="F3" s="770" t="s">
        <v>116</v>
      </c>
      <c r="G3" s="770"/>
      <c r="H3" s="770"/>
    </row>
    <row r="4" spans="1:8" x14ac:dyDescent="0.2">
      <c r="A4" s="66"/>
      <c r="B4" s="63" t="s">
        <v>47</v>
      </c>
      <c r="C4" s="63" t="s">
        <v>421</v>
      </c>
      <c r="D4" s="63" t="s">
        <v>47</v>
      </c>
      <c r="E4" s="63" t="s">
        <v>421</v>
      </c>
      <c r="F4" s="63" t="s">
        <v>47</v>
      </c>
      <c r="G4" s="64" t="s">
        <v>421</v>
      </c>
      <c r="H4" s="64" t="s">
        <v>121</v>
      </c>
    </row>
    <row r="5" spans="1:8" x14ac:dyDescent="0.2">
      <c r="A5" s="3" t="s">
        <v>513</v>
      </c>
      <c r="B5" s="307">
        <v>83.606999999999999</v>
      </c>
      <c r="C5" s="72">
        <v>-43.561789940528833</v>
      </c>
      <c r="D5" s="71">
        <v>1044.627</v>
      </c>
      <c r="E5" s="72">
        <v>-5.204368871247893</v>
      </c>
      <c r="F5" s="71">
        <v>1182.6189999999999</v>
      </c>
      <c r="G5" s="72">
        <v>-1.9369341729285401</v>
      </c>
      <c r="H5" s="310">
        <v>1.892199573383532</v>
      </c>
    </row>
    <row r="6" spans="1:8" x14ac:dyDescent="0.2">
      <c r="A6" s="3" t="s">
        <v>48</v>
      </c>
      <c r="B6" s="308">
        <v>756.97900000000004</v>
      </c>
      <c r="C6" s="59">
        <v>-12.720654532540982</v>
      </c>
      <c r="D6" s="58">
        <v>9043.5959999999995</v>
      </c>
      <c r="E6" s="59">
        <v>2.8614480613492868</v>
      </c>
      <c r="F6" s="58">
        <v>9919.4369999999999</v>
      </c>
      <c r="G6" s="59">
        <v>4.3885237246381692</v>
      </c>
      <c r="H6" s="311">
        <v>15.871176143461946</v>
      </c>
    </row>
    <row r="7" spans="1:8" x14ac:dyDescent="0.2">
      <c r="A7" s="3" t="s">
        <v>49</v>
      </c>
      <c r="B7" s="308">
        <v>656.36800000000005</v>
      </c>
      <c r="C7" s="59">
        <v>-14.960723776010857</v>
      </c>
      <c r="D7" s="58">
        <v>8718.9660000000003</v>
      </c>
      <c r="E7" s="59">
        <v>10.786046519901813</v>
      </c>
      <c r="F7" s="58">
        <v>9543.1749999999993</v>
      </c>
      <c r="G7" s="59">
        <v>12.620551817603145</v>
      </c>
      <c r="H7" s="311">
        <v>15.269154024858715</v>
      </c>
    </row>
    <row r="8" spans="1:8" x14ac:dyDescent="0.2">
      <c r="A8" s="3" t="s">
        <v>122</v>
      </c>
      <c r="B8" s="308">
        <v>2076.0770000000007</v>
      </c>
      <c r="C8" s="73">
        <v>-1.6592724382385127</v>
      </c>
      <c r="D8" s="58">
        <v>23765.973000000002</v>
      </c>
      <c r="E8" s="59">
        <v>7.7252402210767697</v>
      </c>
      <c r="F8" s="58">
        <v>26010.775000000001</v>
      </c>
      <c r="G8" s="59">
        <v>7.8182168558914578</v>
      </c>
      <c r="H8" s="311">
        <v>41.617441761357668</v>
      </c>
    </row>
    <row r="9" spans="1:8" x14ac:dyDescent="0.2">
      <c r="A9" s="3" t="s">
        <v>123</v>
      </c>
      <c r="B9" s="308">
        <v>281.56200000000001</v>
      </c>
      <c r="C9" s="59">
        <v>-20.868206422456666</v>
      </c>
      <c r="D9" s="58">
        <v>3302.6449999999995</v>
      </c>
      <c r="E9" s="59">
        <v>41.892280883255168</v>
      </c>
      <c r="F9" s="58">
        <v>3619.6930000000002</v>
      </c>
      <c r="G9" s="73">
        <v>47.950063844640908</v>
      </c>
      <c r="H9" s="311">
        <v>5.791536877370782</v>
      </c>
    </row>
    <row r="10" spans="1:8" x14ac:dyDescent="0.2">
      <c r="A10" s="66" t="s">
        <v>603</v>
      </c>
      <c r="B10" s="309">
        <v>951.4049999999977</v>
      </c>
      <c r="C10" s="75">
        <v>-0.39469207213354374</v>
      </c>
      <c r="D10" s="74">
        <v>11177.768999999995</v>
      </c>
      <c r="E10" s="75">
        <v>5.6763896689881674</v>
      </c>
      <c r="F10" s="74">
        <v>12223.997999999994</v>
      </c>
      <c r="G10" s="75">
        <v>5.5995044839194543</v>
      </c>
      <c r="H10" s="312">
        <v>19.558491619567363</v>
      </c>
    </row>
    <row r="11" spans="1:8" x14ac:dyDescent="0.2">
      <c r="A11" s="76" t="s">
        <v>114</v>
      </c>
      <c r="B11" s="77">
        <v>4805.9979999999996</v>
      </c>
      <c r="C11" s="78">
        <v>-7.7433960004077234</v>
      </c>
      <c r="D11" s="77">
        <v>57053.575999999994</v>
      </c>
      <c r="E11" s="78">
        <v>8.1980763568833481</v>
      </c>
      <c r="F11" s="77">
        <v>62499.696999999993</v>
      </c>
      <c r="G11" s="78">
        <v>9.0190121706275228</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109" priority="1" operator="between">
      <formula>-0.5</formula>
      <formula>0.5</formula>
    </cfRule>
    <cfRule type="cellIs" dxfId="10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1">
        <f>INDICE!A3</f>
        <v>44866</v>
      </c>
      <c r="B3" s="791">
        <v>41671</v>
      </c>
      <c r="C3" s="792">
        <v>41671</v>
      </c>
      <c r="D3" s="791">
        <v>41671</v>
      </c>
      <c r="E3" s="791">
        <v>41671</v>
      </c>
      <c r="F3" s="15"/>
    </row>
    <row r="4" spans="1:7" x14ac:dyDescent="0.2">
      <c r="A4" s="18" t="s">
        <v>30</v>
      </c>
      <c r="B4" s="401">
        <v>9.6000000000000002E-2</v>
      </c>
      <c r="C4" s="427"/>
      <c r="D4" s="15" t="s">
        <v>251</v>
      </c>
      <c r="E4" s="239">
        <v>4805.9979999999996</v>
      </c>
    </row>
    <row r="5" spans="1:7" x14ac:dyDescent="0.2">
      <c r="A5" s="18" t="s">
        <v>252</v>
      </c>
      <c r="B5" s="240">
        <v>4613.7719999999999</v>
      </c>
      <c r="C5" s="239"/>
      <c r="D5" s="18" t="s">
        <v>253</v>
      </c>
      <c r="E5" s="240">
        <v>-329.26900000000001</v>
      </c>
    </row>
    <row r="6" spans="1:7" x14ac:dyDescent="0.2">
      <c r="A6" s="18" t="s">
        <v>473</v>
      </c>
      <c r="B6" s="240">
        <v>-58.465000000000003</v>
      </c>
      <c r="C6" s="239"/>
      <c r="D6" s="18" t="s">
        <v>254</v>
      </c>
      <c r="E6" s="240">
        <v>137.02783000000181</v>
      </c>
    </row>
    <row r="7" spans="1:7" x14ac:dyDescent="0.2">
      <c r="A7" s="18" t="s">
        <v>474</v>
      </c>
      <c r="B7" s="240">
        <v>71.732000000000284</v>
      </c>
      <c r="C7" s="239"/>
      <c r="D7" s="18" t="s">
        <v>475</v>
      </c>
      <c r="E7" s="240">
        <v>1602.27</v>
      </c>
    </row>
    <row r="8" spans="1:7" x14ac:dyDescent="0.2">
      <c r="A8" s="18" t="s">
        <v>476</v>
      </c>
      <c r="B8" s="240">
        <v>203.511</v>
      </c>
      <c r="C8" s="239"/>
      <c r="D8" s="18" t="s">
        <v>477</v>
      </c>
      <c r="E8" s="240">
        <v>-1468.425</v>
      </c>
    </row>
    <row r="9" spans="1:7" x14ac:dyDescent="0.2">
      <c r="A9" s="173" t="s">
        <v>58</v>
      </c>
      <c r="B9" s="174">
        <v>4830.6459999999997</v>
      </c>
      <c r="C9" s="239"/>
      <c r="D9" s="18" t="s">
        <v>256</v>
      </c>
      <c r="E9" s="240">
        <v>-123.66200000000001</v>
      </c>
    </row>
    <row r="10" spans="1:7" x14ac:dyDescent="0.2">
      <c r="A10" s="18" t="s">
        <v>255</v>
      </c>
      <c r="B10" s="240">
        <v>-24.648000000000138</v>
      </c>
      <c r="C10" s="239"/>
      <c r="D10" s="173" t="s">
        <v>478</v>
      </c>
      <c r="E10" s="174">
        <v>4623.9398300000012</v>
      </c>
      <c r="G10" s="500"/>
    </row>
    <row r="11" spans="1:7" x14ac:dyDescent="0.2">
      <c r="A11" s="173" t="s">
        <v>251</v>
      </c>
      <c r="B11" s="174">
        <v>4805.9979999999996</v>
      </c>
      <c r="C11" s="428"/>
      <c r="D11" s="445"/>
      <c r="E11" s="75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59" t="s">
        <v>480</v>
      </c>
      <c r="B1" s="759"/>
      <c r="C1" s="759"/>
      <c r="D1" s="759"/>
      <c r="E1" s="192"/>
      <c r="F1" s="192"/>
      <c r="G1" s="6"/>
      <c r="H1" s="6"/>
      <c r="I1" s="6"/>
      <c r="J1" s="6"/>
    </row>
    <row r="2" spans="1:10" ht="14.25" customHeight="1" x14ac:dyDescent="0.2">
      <c r="A2" s="759"/>
      <c r="B2" s="759"/>
      <c r="C2" s="759"/>
      <c r="D2" s="759"/>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52">
        <v>2018</v>
      </c>
      <c r="B5" s="640" t="s">
        <v>587</v>
      </c>
      <c r="C5" s="641">
        <v>13.92</v>
      </c>
      <c r="D5" s="197">
        <v>4.8982667671439364</v>
      </c>
    </row>
    <row r="6" spans="1:10" ht="14.25" customHeight="1" x14ac:dyDescent="0.2">
      <c r="A6" s="708" t="s">
        <v>509</v>
      </c>
      <c r="B6" s="195" t="s">
        <v>588</v>
      </c>
      <c r="C6" s="711">
        <v>14.61</v>
      </c>
      <c r="D6" s="196">
        <v>4.9568965517241343</v>
      </c>
    </row>
    <row r="7" spans="1:10" ht="14.25" customHeight="1" x14ac:dyDescent="0.2">
      <c r="A7" s="708" t="s">
        <v>509</v>
      </c>
      <c r="B7" s="195" t="s">
        <v>589</v>
      </c>
      <c r="C7" s="711">
        <v>15.33</v>
      </c>
      <c r="D7" s="196">
        <v>4.928131416837787</v>
      </c>
    </row>
    <row r="8" spans="1:10" ht="14.25" customHeight="1" x14ac:dyDescent="0.2">
      <c r="A8" s="752">
        <v>2019</v>
      </c>
      <c r="B8" s="640" t="s">
        <v>590</v>
      </c>
      <c r="C8" s="641">
        <v>14.57</v>
      </c>
      <c r="D8" s="197">
        <v>-4.9575994781474213</v>
      </c>
    </row>
    <row r="9" spans="1:10" ht="14.25" customHeight="1" x14ac:dyDescent="0.2">
      <c r="A9" s="708" t="s">
        <v>509</v>
      </c>
      <c r="B9" s="195" t="s">
        <v>591</v>
      </c>
      <c r="C9" s="711">
        <v>13.86</v>
      </c>
      <c r="D9" s="196">
        <v>-4.8730267673301357</v>
      </c>
    </row>
    <row r="10" spans="1:10" ht="14.25" customHeight="1" x14ac:dyDescent="0.2">
      <c r="A10" s="708" t="s">
        <v>509</v>
      </c>
      <c r="B10" s="195" t="s">
        <v>593</v>
      </c>
      <c r="C10" s="711">
        <v>13.17</v>
      </c>
      <c r="D10" s="196">
        <v>-4.9783549783549752</v>
      </c>
    </row>
    <row r="11" spans="1:10" ht="14.25" customHeight="1" x14ac:dyDescent="0.2">
      <c r="A11" s="708" t="s">
        <v>509</v>
      </c>
      <c r="B11" s="195" t="s">
        <v>594</v>
      </c>
      <c r="C11" s="711">
        <v>12.77</v>
      </c>
      <c r="D11" s="196">
        <v>-3.0372057706909672</v>
      </c>
    </row>
    <row r="12" spans="1:10" ht="14.25" customHeight="1" x14ac:dyDescent="0.2">
      <c r="A12" s="708" t="s">
        <v>509</v>
      </c>
      <c r="B12" s="195" t="s">
        <v>596</v>
      </c>
      <c r="C12" s="711">
        <v>12.15</v>
      </c>
      <c r="D12" s="196">
        <v>-4.8551292090837839</v>
      </c>
    </row>
    <row r="13" spans="1:10" ht="14.25" customHeight="1" x14ac:dyDescent="0.2">
      <c r="A13" s="709" t="s">
        <v>509</v>
      </c>
      <c r="B13" s="198" t="s">
        <v>598</v>
      </c>
      <c r="C13" s="626">
        <v>12.74</v>
      </c>
      <c r="D13" s="199">
        <v>4.8559670781892992</v>
      </c>
    </row>
    <row r="14" spans="1:10" ht="14.25" customHeight="1" x14ac:dyDescent="0.2">
      <c r="A14" s="752">
        <v>2020</v>
      </c>
      <c r="B14" s="640" t="s">
        <v>615</v>
      </c>
      <c r="C14" s="641">
        <v>13.37</v>
      </c>
      <c r="D14" s="197">
        <v>4.9450549450549373</v>
      </c>
    </row>
    <row r="15" spans="1:10" ht="14.25" customHeight="1" x14ac:dyDescent="0.2">
      <c r="A15" s="708" t="s">
        <v>509</v>
      </c>
      <c r="B15" s="195" t="s">
        <v>621</v>
      </c>
      <c r="C15" s="711">
        <v>12.71</v>
      </c>
      <c r="D15" s="196">
        <v>-4.9364248317127783</v>
      </c>
    </row>
    <row r="16" spans="1:10" ht="14.25" customHeight="1" x14ac:dyDescent="0.2">
      <c r="A16" s="708" t="s">
        <v>509</v>
      </c>
      <c r="B16" s="195" t="s">
        <v>622</v>
      </c>
      <c r="C16" s="711">
        <v>12.09</v>
      </c>
      <c r="D16" s="196">
        <v>-4.8780487804878128</v>
      </c>
      <c r="F16" s="3" t="s">
        <v>369</v>
      </c>
    </row>
    <row r="17" spans="1:4" ht="14.25" customHeight="1" x14ac:dyDescent="0.2">
      <c r="A17" s="709" t="s">
        <v>509</v>
      </c>
      <c r="B17" s="198" t="s">
        <v>623</v>
      </c>
      <c r="C17" s="626">
        <v>12.68</v>
      </c>
      <c r="D17" s="199">
        <v>4.8800661703887496</v>
      </c>
    </row>
    <row r="18" spans="1:4" ht="14.25" customHeight="1" x14ac:dyDescent="0.2">
      <c r="A18" s="752">
        <v>2021</v>
      </c>
      <c r="B18" s="640" t="s">
        <v>624</v>
      </c>
      <c r="C18" s="641">
        <v>13.3</v>
      </c>
      <c r="D18" s="197">
        <v>4.8895899053627838</v>
      </c>
    </row>
    <row r="19" spans="1:4" ht="14.25" customHeight="1" x14ac:dyDescent="0.2">
      <c r="A19" s="708" t="s">
        <v>509</v>
      </c>
      <c r="B19" s="195" t="s">
        <v>625</v>
      </c>
      <c r="C19" s="711">
        <v>13.96</v>
      </c>
      <c r="D19" s="196">
        <v>4.9624060150375948</v>
      </c>
    </row>
    <row r="20" spans="1:4" ht="14.25" customHeight="1" x14ac:dyDescent="0.2">
      <c r="A20" s="708" t="s">
        <v>509</v>
      </c>
      <c r="B20" s="195" t="s">
        <v>630</v>
      </c>
      <c r="C20" s="711">
        <v>14.64</v>
      </c>
      <c r="D20" s="196">
        <v>4.871060171919769</v>
      </c>
    </row>
    <row r="21" spans="1:4" ht="14.25" customHeight="1" x14ac:dyDescent="0.2">
      <c r="A21" s="708" t="s">
        <v>509</v>
      </c>
      <c r="B21" s="195" t="s">
        <v>637</v>
      </c>
      <c r="C21" s="711">
        <v>15.37</v>
      </c>
      <c r="D21" s="196">
        <v>4.9863387978141978</v>
      </c>
    </row>
    <row r="22" spans="1:4" ht="14.25" customHeight="1" x14ac:dyDescent="0.2">
      <c r="A22" s="708" t="s">
        <v>509</v>
      </c>
      <c r="B22" s="195" t="s">
        <v>642</v>
      </c>
      <c r="C22" s="711">
        <v>16.12</v>
      </c>
      <c r="D22" s="196">
        <v>4.8796356538711896</v>
      </c>
    </row>
    <row r="23" spans="1:4" ht="14.25" customHeight="1" x14ac:dyDescent="0.2">
      <c r="A23" s="709" t="s">
        <v>509</v>
      </c>
      <c r="B23" s="198" t="s">
        <v>659</v>
      </c>
      <c r="C23" s="626">
        <v>16.920000000000002</v>
      </c>
      <c r="D23" s="199">
        <v>4.9627791563275476</v>
      </c>
    </row>
    <row r="24" spans="1:4" ht="14.25" customHeight="1" x14ac:dyDescent="0.2">
      <c r="A24" s="752">
        <v>2022</v>
      </c>
      <c r="B24" s="640" t="s">
        <v>669</v>
      </c>
      <c r="C24" s="641">
        <v>17.75</v>
      </c>
      <c r="D24" s="197">
        <v>4.905437352245853</v>
      </c>
    </row>
    <row r="25" spans="1:4" ht="14.25" customHeight="1" x14ac:dyDescent="0.2">
      <c r="A25" s="708" t="s">
        <v>509</v>
      </c>
      <c r="B25" s="195" t="s">
        <v>674</v>
      </c>
      <c r="C25" s="711">
        <v>18.63</v>
      </c>
      <c r="D25" s="196">
        <v>4.9577464788732337</v>
      </c>
    </row>
    <row r="26" spans="1:4" ht="14.25" customHeight="1" x14ac:dyDescent="0.2">
      <c r="A26" s="708" t="s">
        <v>509</v>
      </c>
      <c r="B26" s="195" t="s">
        <v>703</v>
      </c>
      <c r="C26" s="711">
        <v>19.55</v>
      </c>
      <c r="D26" s="196">
        <v>4.9382716049382811</v>
      </c>
    </row>
    <row r="27" spans="1:4" ht="14.25" customHeight="1" x14ac:dyDescent="0.2">
      <c r="A27" s="709" t="s">
        <v>509</v>
      </c>
      <c r="B27" s="198" t="s">
        <v>697</v>
      </c>
      <c r="C27" s="626">
        <v>18.579999999999998</v>
      </c>
      <c r="D27" s="199">
        <v>-4.9616368286445134</v>
      </c>
    </row>
    <row r="28" spans="1:4" ht="14.25" customHeight="1" x14ac:dyDescent="0.2">
      <c r="A28" s="642"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679</v>
      </c>
      <c r="B1" s="53"/>
      <c r="C1" s="53"/>
      <c r="D1" s="6"/>
      <c r="E1" s="6"/>
      <c r="F1" s="6"/>
    </row>
    <row r="2" spans="1:6" x14ac:dyDescent="0.2">
      <c r="A2" s="54"/>
      <c r="B2" s="54"/>
      <c r="C2" s="54"/>
      <c r="D2" s="65"/>
      <c r="E2" s="65"/>
      <c r="F2" s="55" t="s">
        <v>259</v>
      </c>
    </row>
    <row r="3" spans="1:6" x14ac:dyDescent="0.2">
      <c r="A3" s="56"/>
      <c r="B3" s="772" t="s">
        <v>260</v>
      </c>
      <c r="C3" s="772"/>
      <c r="D3" s="772"/>
      <c r="E3" s="771" t="s">
        <v>261</v>
      </c>
      <c r="F3" s="771"/>
    </row>
    <row r="4" spans="1:6" x14ac:dyDescent="0.2">
      <c r="A4" s="66"/>
      <c r="B4" s="201" t="s">
        <v>696</v>
      </c>
      <c r="C4" s="202" t="s">
        <v>694</v>
      </c>
      <c r="D4" s="201" t="s">
        <v>698</v>
      </c>
      <c r="E4" s="185" t="s">
        <v>262</v>
      </c>
      <c r="F4" s="184" t="s">
        <v>263</v>
      </c>
    </row>
    <row r="5" spans="1:6" x14ac:dyDescent="0.2">
      <c r="A5" s="429" t="s">
        <v>483</v>
      </c>
      <c r="B5" s="90">
        <v>175.86965587000003</v>
      </c>
      <c r="C5" s="90">
        <v>174.11229422580652</v>
      </c>
      <c r="D5" s="90">
        <v>151.07164257999997</v>
      </c>
      <c r="E5" s="90">
        <v>1.0093265682401402</v>
      </c>
      <c r="F5" s="90">
        <v>16.414737317010548</v>
      </c>
    </row>
    <row r="6" spans="1:6" x14ac:dyDescent="0.2">
      <c r="A6" s="66" t="s">
        <v>482</v>
      </c>
      <c r="B6" s="97">
        <v>189.25707286666668</v>
      </c>
      <c r="C6" s="199">
        <v>192.51874512580645</v>
      </c>
      <c r="D6" s="97">
        <v>138.12949954000001</v>
      </c>
      <c r="E6" s="97">
        <v>-1.694210221975188</v>
      </c>
      <c r="F6" s="97">
        <v>37.014231932304199</v>
      </c>
    </row>
    <row r="7" spans="1:6" x14ac:dyDescent="0.2">
      <c r="F7" s="55" t="s">
        <v>570</v>
      </c>
    </row>
    <row r="8" spans="1:6" x14ac:dyDescent="0.2">
      <c r="A8" s="642" t="s">
        <v>678</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9" t="s">
        <v>680</v>
      </c>
      <c r="B1" s="759"/>
      <c r="C1" s="759"/>
      <c r="D1" s="3"/>
      <c r="E1" s="3"/>
    </row>
    <row r="2" spans="1:38" x14ac:dyDescent="0.2">
      <c r="A2" s="760"/>
      <c r="B2" s="759"/>
      <c r="C2" s="759"/>
      <c r="D2" s="3"/>
      <c r="E2" s="55" t="s">
        <v>259</v>
      </c>
    </row>
    <row r="3" spans="1:38" x14ac:dyDescent="0.2">
      <c r="A3" s="57"/>
      <c r="B3" s="203" t="s">
        <v>264</v>
      </c>
      <c r="C3" s="203" t="s">
        <v>265</v>
      </c>
      <c r="D3" s="203" t="s">
        <v>266</v>
      </c>
      <c r="E3" s="203" t="s">
        <v>267</v>
      </c>
    </row>
    <row r="4" spans="1:38" x14ac:dyDescent="0.2">
      <c r="A4" s="204" t="s">
        <v>268</v>
      </c>
      <c r="B4" s="205">
        <v>175.86965587000003</v>
      </c>
      <c r="C4" s="206">
        <v>30.522832836942154</v>
      </c>
      <c r="D4" s="206">
        <v>47.411314053057865</v>
      </c>
      <c r="E4" s="206">
        <v>97.935508980000009</v>
      </c>
      <c r="F4" s="618"/>
      <c r="G4" s="618"/>
      <c r="H4" s="618"/>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189.8</v>
      </c>
      <c r="C5" s="92">
        <v>30.304201680672275</v>
      </c>
      <c r="D5" s="92">
        <v>65.450131652661057</v>
      </c>
      <c r="E5" s="92">
        <v>94.045666666666676</v>
      </c>
      <c r="F5" s="618"/>
      <c r="G5" s="618"/>
      <c r="M5" s="619"/>
      <c r="N5" s="619"/>
      <c r="O5" s="619"/>
      <c r="P5" s="619"/>
      <c r="Q5" s="619"/>
      <c r="R5" s="619"/>
      <c r="S5" s="619"/>
      <c r="T5" s="619"/>
      <c r="U5" s="619"/>
      <c r="V5" s="619"/>
      <c r="W5" s="619"/>
      <c r="X5" s="619"/>
      <c r="Y5" s="619"/>
      <c r="Z5" s="619"/>
      <c r="AA5" s="619"/>
      <c r="AB5" s="619"/>
      <c r="AC5" s="619"/>
      <c r="AD5" s="619"/>
      <c r="AE5" s="283"/>
      <c r="AF5" s="283"/>
      <c r="AG5" s="283"/>
      <c r="AH5" s="283"/>
      <c r="AI5" s="283"/>
      <c r="AJ5" s="283"/>
      <c r="AK5" s="283"/>
      <c r="AL5" s="283"/>
    </row>
    <row r="6" spans="1:38" x14ac:dyDescent="0.2">
      <c r="A6" s="207" t="s">
        <v>270</v>
      </c>
      <c r="B6" s="208">
        <v>170.42666666666668</v>
      </c>
      <c r="C6" s="92">
        <v>28.404444444444451</v>
      </c>
      <c r="D6" s="92">
        <v>55.741022222222242</v>
      </c>
      <c r="E6" s="92">
        <v>86.281199999999984</v>
      </c>
      <c r="F6" s="618"/>
      <c r="G6" s="618"/>
      <c r="M6" s="619"/>
      <c r="N6" s="619"/>
      <c r="O6" s="619"/>
      <c r="P6" s="619"/>
      <c r="Q6" s="619"/>
      <c r="R6" s="619"/>
      <c r="S6" s="619"/>
      <c r="T6" s="619"/>
      <c r="U6" s="619"/>
      <c r="V6" s="619"/>
      <c r="W6" s="619"/>
      <c r="X6" s="619"/>
      <c r="Y6" s="619"/>
      <c r="Z6" s="619"/>
      <c r="AA6" s="619"/>
      <c r="AB6" s="619"/>
      <c r="AC6" s="619"/>
      <c r="AD6" s="619"/>
      <c r="AE6" s="283"/>
      <c r="AF6" s="283"/>
      <c r="AG6" s="283"/>
      <c r="AH6" s="283"/>
      <c r="AI6" s="283"/>
      <c r="AJ6" s="283"/>
      <c r="AK6" s="283"/>
      <c r="AL6" s="283"/>
    </row>
    <row r="7" spans="1:38" x14ac:dyDescent="0.2">
      <c r="A7" s="207" t="s">
        <v>233</v>
      </c>
      <c r="B7" s="208">
        <v>184.60483333333332</v>
      </c>
      <c r="C7" s="92">
        <v>32.038855371900823</v>
      </c>
      <c r="D7" s="92">
        <v>57.826877961432501</v>
      </c>
      <c r="E7" s="92">
        <v>94.739099999999993</v>
      </c>
      <c r="F7" s="618"/>
      <c r="G7" s="618"/>
      <c r="N7" s="619"/>
      <c r="O7" s="619"/>
      <c r="P7" s="619"/>
      <c r="Q7" s="619"/>
      <c r="R7" s="619"/>
      <c r="S7" s="619"/>
      <c r="T7" s="619"/>
      <c r="U7" s="619"/>
      <c r="V7" s="619"/>
      <c r="W7" s="619"/>
      <c r="X7" s="619"/>
      <c r="Y7" s="619"/>
      <c r="Z7" s="619"/>
      <c r="AA7" s="619"/>
      <c r="AB7" s="619"/>
      <c r="AC7" s="619"/>
      <c r="AD7" s="619"/>
      <c r="AE7" s="283"/>
      <c r="AF7" s="283"/>
      <c r="AG7" s="283"/>
      <c r="AH7" s="283"/>
      <c r="AI7" s="283"/>
      <c r="AJ7" s="283"/>
      <c r="AK7" s="283"/>
      <c r="AL7" s="283"/>
    </row>
    <row r="8" spans="1:38" x14ac:dyDescent="0.2">
      <c r="A8" s="207" t="s">
        <v>271</v>
      </c>
      <c r="B8" s="208">
        <v>141.23539999999997</v>
      </c>
      <c r="C8" s="92">
        <v>23.539233333333332</v>
      </c>
      <c r="D8" s="92">
        <v>36.301899999999989</v>
      </c>
      <c r="E8" s="92">
        <v>81.394266666666653</v>
      </c>
      <c r="F8" s="618"/>
      <c r="G8" s="618"/>
      <c r="N8" s="619"/>
      <c r="O8" s="619"/>
      <c r="P8" s="619"/>
      <c r="Q8" s="619"/>
      <c r="R8" s="619"/>
      <c r="S8" s="619"/>
      <c r="T8" s="619"/>
      <c r="U8" s="619"/>
      <c r="V8" s="619"/>
      <c r="W8" s="619"/>
      <c r="X8" s="619"/>
      <c r="Y8" s="619"/>
      <c r="Z8" s="619"/>
      <c r="AA8" s="619"/>
      <c r="AB8" s="619"/>
      <c r="AC8" s="619"/>
      <c r="AD8" s="619"/>
      <c r="AE8" s="283"/>
      <c r="AF8" s="283"/>
      <c r="AG8" s="283"/>
      <c r="AH8" s="283"/>
      <c r="AI8" s="283"/>
      <c r="AJ8" s="283"/>
      <c r="AK8" s="283"/>
      <c r="AL8" s="283"/>
    </row>
    <row r="9" spans="1:38" x14ac:dyDescent="0.2">
      <c r="A9" s="207" t="s">
        <v>272</v>
      </c>
      <c r="B9" s="208">
        <v>151.0744333333333</v>
      </c>
      <c r="C9" s="92">
        <v>24.121128011204476</v>
      </c>
      <c r="D9" s="92">
        <v>36.970171988795499</v>
      </c>
      <c r="E9" s="92">
        <v>89.983133333333328</v>
      </c>
      <c r="F9" s="618"/>
      <c r="G9" s="618"/>
    </row>
    <row r="10" spans="1:38" x14ac:dyDescent="0.2">
      <c r="A10" s="207" t="s">
        <v>273</v>
      </c>
      <c r="B10" s="208">
        <v>155.44446666666664</v>
      </c>
      <c r="C10" s="92">
        <v>31.088893333333328</v>
      </c>
      <c r="D10" s="92">
        <v>40.580706666666643</v>
      </c>
      <c r="E10" s="92">
        <v>83.774866666666668</v>
      </c>
      <c r="F10" s="618"/>
      <c r="G10" s="618"/>
    </row>
    <row r="11" spans="1:38" x14ac:dyDescent="0.2">
      <c r="A11" s="207" t="s">
        <v>274</v>
      </c>
      <c r="B11" s="208">
        <v>205.03026666666665</v>
      </c>
      <c r="C11" s="92">
        <v>41.006053333333327</v>
      </c>
      <c r="D11" s="92">
        <v>62.840346666666662</v>
      </c>
      <c r="E11" s="92">
        <v>101.18386666666666</v>
      </c>
      <c r="F11" s="618"/>
      <c r="G11" s="618"/>
    </row>
    <row r="12" spans="1:38" x14ac:dyDescent="0.2">
      <c r="A12" s="207" t="s">
        <v>275</v>
      </c>
      <c r="B12" s="208">
        <v>170.10333333333332</v>
      </c>
      <c r="C12" s="92">
        <v>28.350555555555555</v>
      </c>
      <c r="D12" s="92">
        <v>54.364911111111098</v>
      </c>
      <c r="E12" s="92">
        <v>87.387866666666667</v>
      </c>
      <c r="F12" s="618"/>
      <c r="G12" s="618"/>
    </row>
    <row r="13" spans="1:38" x14ac:dyDescent="0.2">
      <c r="A13" s="207" t="s">
        <v>276</v>
      </c>
      <c r="B13" s="208">
        <v>146.25763333333333</v>
      </c>
      <c r="C13" s="92">
        <v>26.374327322404373</v>
      </c>
      <c r="D13" s="92">
        <v>37.949006010928954</v>
      </c>
      <c r="E13" s="92">
        <v>81.934300000000007</v>
      </c>
      <c r="F13" s="618"/>
      <c r="G13" s="618"/>
    </row>
    <row r="14" spans="1:38" x14ac:dyDescent="0.2">
      <c r="A14" s="207" t="s">
        <v>205</v>
      </c>
      <c r="B14" s="208">
        <v>183.75</v>
      </c>
      <c r="C14" s="92">
        <v>30.625</v>
      </c>
      <c r="D14" s="92">
        <v>56.3</v>
      </c>
      <c r="E14" s="92">
        <v>96.825000000000003</v>
      </c>
      <c r="F14" s="618"/>
      <c r="G14" s="618"/>
    </row>
    <row r="15" spans="1:38" x14ac:dyDescent="0.2">
      <c r="A15" s="207" t="s">
        <v>277</v>
      </c>
      <c r="B15" s="208">
        <v>202.25333333333333</v>
      </c>
      <c r="C15" s="92">
        <v>39.145806451612899</v>
      </c>
      <c r="D15" s="92">
        <v>72.241093548387099</v>
      </c>
      <c r="E15" s="92">
        <v>90.866433333333333</v>
      </c>
      <c r="F15" s="618"/>
      <c r="G15" s="618"/>
    </row>
    <row r="16" spans="1:38" x14ac:dyDescent="0.2">
      <c r="A16" s="207" t="s">
        <v>234</v>
      </c>
      <c r="B16" s="209">
        <v>171.13776666666666</v>
      </c>
      <c r="C16" s="196">
        <v>28.522961111111112</v>
      </c>
      <c r="D16" s="196">
        <v>69.130038888888876</v>
      </c>
      <c r="E16" s="196">
        <v>73.484766666666673</v>
      </c>
      <c r="F16" s="618"/>
      <c r="G16" s="618"/>
    </row>
    <row r="17" spans="1:13" x14ac:dyDescent="0.2">
      <c r="A17" s="207" t="s">
        <v>235</v>
      </c>
      <c r="B17" s="208">
        <v>206.51</v>
      </c>
      <c r="C17" s="92">
        <v>39.969677419354838</v>
      </c>
      <c r="D17" s="92">
        <v>71.533955913978488</v>
      </c>
      <c r="E17" s="92">
        <v>95.006366666666665</v>
      </c>
      <c r="F17" s="618"/>
      <c r="G17" s="618"/>
    </row>
    <row r="18" spans="1:13" x14ac:dyDescent="0.2">
      <c r="A18" s="207" t="s">
        <v>278</v>
      </c>
      <c r="B18" s="208">
        <v>126.65343333333335</v>
      </c>
      <c r="C18" s="92">
        <v>26.926320472440949</v>
      </c>
      <c r="D18" s="92">
        <v>24.847279527559067</v>
      </c>
      <c r="E18" s="92">
        <v>74.879833333333337</v>
      </c>
      <c r="F18" s="618"/>
      <c r="G18" s="618"/>
    </row>
    <row r="19" spans="1:13" x14ac:dyDescent="0.2">
      <c r="A19" s="3" t="s">
        <v>279</v>
      </c>
      <c r="B19" s="208">
        <v>180.78066666666666</v>
      </c>
      <c r="C19" s="92">
        <v>33.804514905149055</v>
      </c>
      <c r="D19" s="92">
        <v>48.43411842818427</v>
      </c>
      <c r="E19" s="92">
        <v>98.542033333333336</v>
      </c>
      <c r="F19" s="618"/>
      <c r="G19" s="618"/>
    </row>
    <row r="20" spans="1:13" x14ac:dyDescent="0.2">
      <c r="A20" s="3" t="s">
        <v>206</v>
      </c>
      <c r="B20" s="208">
        <v>169.03076666666669</v>
      </c>
      <c r="C20" s="92">
        <v>30.480957923497275</v>
      </c>
      <c r="D20" s="92">
        <v>47.8399754098361</v>
      </c>
      <c r="E20" s="92">
        <v>90.709833333333322</v>
      </c>
      <c r="F20" s="618"/>
      <c r="G20" s="618"/>
    </row>
    <row r="21" spans="1:13" x14ac:dyDescent="0.2">
      <c r="A21" s="3" t="s">
        <v>280</v>
      </c>
      <c r="B21" s="208">
        <v>178.24419999999998</v>
      </c>
      <c r="C21" s="92">
        <v>30.934943801652889</v>
      </c>
      <c r="D21" s="92">
        <v>52.375856198347094</v>
      </c>
      <c r="E21" s="92">
        <v>94.933399999999992</v>
      </c>
      <c r="F21" s="618"/>
      <c r="G21" s="618"/>
    </row>
    <row r="22" spans="1:13" x14ac:dyDescent="0.2">
      <c r="A22" s="195" t="s">
        <v>281</v>
      </c>
      <c r="B22" s="208">
        <v>167.48443333333336</v>
      </c>
      <c r="C22" s="92">
        <v>29.067546280991738</v>
      </c>
      <c r="D22" s="92">
        <v>46.600253719008293</v>
      </c>
      <c r="E22" s="92">
        <v>91.816633333333328</v>
      </c>
      <c r="F22" s="618"/>
      <c r="G22" s="618"/>
    </row>
    <row r="23" spans="1:13" x14ac:dyDescent="0.2">
      <c r="A23" s="195" t="s">
        <v>282</v>
      </c>
      <c r="B23" s="210">
        <v>166.69666666666666</v>
      </c>
      <c r="C23" s="211">
        <v>24.220883190883193</v>
      </c>
      <c r="D23" s="211">
        <v>52.715216809116804</v>
      </c>
      <c r="E23" s="211">
        <v>89.760566666666662</v>
      </c>
      <c r="F23" s="618"/>
      <c r="G23" s="618"/>
    </row>
    <row r="24" spans="1:13" x14ac:dyDescent="0.2">
      <c r="A24" s="195" t="s">
        <v>283</v>
      </c>
      <c r="B24" s="210">
        <v>134</v>
      </c>
      <c r="C24" s="211">
        <v>20.440677966101696</v>
      </c>
      <c r="D24" s="211">
        <v>54.938322033898295</v>
      </c>
      <c r="E24" s="211">
        <v>58.621000000000016</v>
      </c>
      <c r="F24" s="618"/>
      <c r="G24" s="618"/>
    </row>
    <row r="25" spans="1:13" x14ac:dyDescent="0.2">
      <c r="A25" s="195" t="s">
        <v>545</v>
      </c>
      <c r="B25" s="210">
        <v>194.18346666666667</v>
      </c>
      <c r="C25" s="211">
        <v>33.70126280991736</v>
      </c>
      <c r="D25" s="211">
        <v>65.871170523415969</v>
      </c>
      <c r="E25" s="211">
        <v>94.611033333333339</v>
      </c>
      <c r="F25" s="618"/>
      <c r="G25" s="618"/>
    </row>
    <row r="26" spans="1:13" x14ac:dyDescent="0.2">
      <c r="A26" s="3" t="s">
        <v>284</v>
      </c>
      <c r="B26" s="210">
        <v>141.54963333333336</v>
      </c>
      <c r="C26" s="211">
        <v>26.46863062330624</v>
      </c>
      <c r="D26" s="211">
        <v>17.61320271002711</v>
      </c>
      <c r="E26" s="211">
        <v>97.467800000000011</v>
      </c>
      <c r="F26" s="618"/>
      <c r="G26" s="618"/>
    </row>
    <row r="27" spans="1:13" x14ac:dyDescent="0.2">
      <c r="A27" s="195" t="s">
        <v>236</v>
      </c>
      <c r="B27" s="210">
        <v>176.74333333333334</v>
      </c>
      <c r="C27" s="211">
        <v>33.049566395663959</v>
      </c>
      <c r="D27" s="211">
        <v>49.281233604336052</v>
      </c>
      <c r="E27" s="211">
        <v>94.412533333333329</v>
      </c>
      <c r="F27" s="618"/>
      <c r="G27" s="618"/>
    </row>
    <row r="28" spans="1:13" x14ac:dyDescent="0.2">
      <c r="A28" s="195" t="s">
        <v>547</v>
      </c>
      <c r="B28" s="208">
        <v>170.64533333333333</v>
      </c>
      <c r="C28" s="92">
        <v>29.616132231404954</v>
      </c>
      <c r="D28" s="92">
        <v>52.72456776859503</v>
      </c>
      <c r="E28" s="92">
        <v>88.304633333333342</v>
      </c>
      <c r="F28" s="618"/>
      <c r="G28" s="618"/>
    </row>
    <row r="29" spans="1:13" x14ac:dyDescent="0.2">
      <c r="A29" s="3" t="s">
        <v>285</v>
      </c>
      <c r="B29" s="210">
        <v>154.7072</v>
      </c>
      <c r="C29" s="211">
        <v>24.701149579831934</v>
      </c>
      <c r="D29" s="211">
        <v>38.528883753501404</v>
      </c>
      <c r="E29" s="211">
        <v>91.477166666666662</v>
      </c>
      <c r="F29" s="618"/>
      <c r="G29" s="618"/>
    </row>
    <row r="30" spans="1:13" x14ac:dyDescent="0.2">
      <c r="A30" s="3" t="s">
        <v>237</v>
      </c>
      <c r="B30" s="208">
        <v>188.99926666666664</v>
      </c>
      <c r="C30" s="92">
        <v>37.799853333333331</v>
      </c>
      <c r="D30" s="92">
        <v>59.077679999999972</v>
      </c>
      <c r="E30" s="92">
        <v>92.121733333333339</v>
      </c>
      <c r="F30" s="618"/>
      <c r="G30" s="618"/>
    </row>
    <row r="31" spans="1:13" x14ac:dyDescent="0.2">
      <c r="A31" s="652" t="s">
        <v>286</v>
      </c>
      <c r="B31" s="653">
        <v>177.53335164682005</v>
      </c>
      <c r="C31" s="653">
        <v>31.266856879565356</v>
      </c>
      <c r="D31" s="653">
        <v>53.841994767254704</v>
      </c>
      <c r="E31" s="653">
        <v>92.424499999999995</v>
      </c>
      <c r="F31" s="618"/>
      <c r="G31" s="618"/>
    </row>
    <row r="32" spans="1:13" x14ac:dyDescent="0.2">
      <c r="A32" s="651" t="s">
        <v>287</v>
      </c>
      <c r="B32" s="650">
        <v>182.98842491111137</v>
      </c>
      <c r="C32" s="650">
        <v>31.70664029808891</v>
      </c>
      <c r="D32" s="650">
        <v>58.741444536481225</v>
      </c>
      <c r="E32" s="650">
        <v>92.540340076541227</v>
      </c>
      <c r="F32" s="618"/>
      <c r="G32" s="618"/>
      <c r="M32" s="619"/>
    </row>
    <row r="33" spans="1:13" x14ac:dyDescent="0.2">
      <c r="A33" s="649" t="s">
        <v>288</v>
      </c>
      <c r="B33" s="654">
        <v>7.1187690411113351</v>
      </c>
      <c r="C33" s="654">
        <v>1.1838074611467562</v>
      </c>
      <c r="D33" s="654">
        <v>11.33013048342336</v>
      </c>
      <c r="E33" s="654">
        <v>-5.3951689034587815</v>
      </c>
      <c r="F33" s="618"/>
      <c r="G33" s="618"/>
      <c r="M33" s="619"/>
    </row>
    <row r="34" spans="1:13" x14ac:dyDescent="0.2">
      <c r="A34" s="80"/>
      <c r="B34" s="3"/>
      <c r="C34" s="3"/>
      <c r="D34" s="3"/>
      <c r="E34" s="55" t="s">
        <v>570</v>
      </c>
    </row>
    <row r="35" spans="1:13" s="1" customFormat="1" ht="14.25" customHeight="1" x14ac:dyDescent="0.2">
      <c r="A35" s="793" t="s">
        <v>677</v>
      </c>
      <c r="B35" s="793"/>
      <c r="C35" s="793"/>
      <c r="D35" s="793"/>
      <c r="E35" s="793"/>
    </row>
    <row r="36" spans="1:13" s="1" customFormat="1" x14ac:dyDescent="0.2">
      <c r="A36" s="793"/>
      <c r="B36" s="793"/>
      <c r="C36" s="793"/>
      <c r="D36" s="793"/>
      <c r="E36" s="793"/>
    </row>
    <row r="37" spans="1:13" s="1" customFormat="1" x14ac:dyDescent="0.2">
      <c r="A37" s="793"/>
      <c r="B37" s="793"/>
      <c r="C37" s="793"/>
      <c r="D37" s="793"/>
      <c r="E37" s="793"/>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59" t="s">
        <v>681</v>
      </c>
      <c r="B1" s="759"/>
      <c r="C1" s="759"/>
      <c r="D1" s="3"/>
      <c r="E1" s="3"/>
    </row>
    <row r="2" spans="1:36" x14ac:dyDescent="0.2">
      <c r="A2" s="760"/>
      <c r="B2" s="759"/>
      <c r="C2" s="759"/>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189.25707286666668</v>
      </c>
      <c r="C4" s="206">
        <v>32.846268844628099</v>
      </c>
      <c r="D4" s="206">
        <v>38.042314058705216</v>
      </c>
      <c r="E4" s="206">
        <v>118.36848996333336</v>
      </c>
      <c r="F4" s="618"/>
      <c r="G4" s="618"/>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283"/>
      <c r="AH4" s="283"/>
      <c r="AI4" s="283"/>
      <c r="AJ4" s="283"/>
    </row>
    <row r="5" spans="1:36" x14ac:dyDescent="0.2">
      <c r="A5" s="207" t="s">
        <v>269</v>
      </c>
      <c r="B5" s="208">
        <v>200.84666666666666</v>
      </c>
      <c r="C5" s="92">
        <v>32.067955182072829</v>
      </c>
      <c r="D5" s="92">
        <v>47.039911484593837</v>
      </c>
      <c r="E5" s="92">
        <v>121.7388</v>
      </c>
      <c r="G5" s="618"/>
      <c r="H5" s="620"/>
      <c r="I5" s="620"/>
      <c r="J5" s="620"/>
      <c r="K5" s="620"/>
      <c r="L5" s="619"/>
      <c r="M5" s="619"/>
      <c r="N5" s="619"/>
      <c r="O5" s="619"/>
      <c r="P5" s="619"/>
      <c r="Q5" s="619"/>
      <c r="R5" s="619"/>
      <c r="S5" s="619"/>
      <c r="T5" s="619"/>
      <c r="U5" s="619"/>
      <c r="V5" s="619"/>
      <c r="W5" s="619"/>
      <c r="X5" s="619"/>
      <c r="Y5" s="619"/>
      <c r="Z5" s="619"/>
      <c r="AA5" s="619"/>
      <c r="AB5" s="619"/>
      <c r="AC5" s="619"/>
      <c r="AD5" s="619"/>
      <c r="AE5" s="619"/>
      <c r="AF5" s="619"/>
      <c r="AG5" s="283"/>
      <c r="AH5" s="283"/>
      <c r="AI5" s="283"/>
      <c r="AJ5" s="283"/>
    </row>
    <row r="6" spans="1:36" x14ac:dyDescent="0.2">
      <c r="A6" s="207" t="s">
        <v>270</v>
      </c>
      <c r="B6" s="208">
        <v>194.3</v>
      </c>
      <c r="C6" s="92">
        <v>32.38333333333334</v>
      </c>
      <c r="D6" s="92">
        <v>48.017899999999983</v>
      </c>
      <c r="E6" s="92">
        <v>113.89876666666669</v>
      </c>
      <c r="G6" s="618"/>
      <c r="L6" s="619"/>
      <c r="M6" s="619"/>
      <c r="N6" s="619"/>
      <c r="O6" s="619"/>
      <c r="P6" s="619"/>
      <c r="Q6" s="619"/>
      <c r="R6" s="619"/>
      <c r="S6" s="619"/>
      <c r="T6" s="619"/>
      <c r="U6" s="619"/>
      <c r="V6" s="619"/>
      <c r="W6" s="619"/>
      <c r="X6" s="619"/>
      <c r="Y6" s="619"/>
      <c r="Z6" s="619"/>
      <c r="AA6" s="619"/>
      <c r="AB6" s="619"/>
      <c r="AC6" s="619"/>
      <c r="AD6" s="619"/>
      <c r="AE6" s="619"/>
      <c r="AF6" s="619"/>
      <c r="AG6" s="283"/>
      <c r="AH6" s="283"/>
      <c r="AI6" s="283"/>
      <c r="AJ6" s="283"/>
    </row>
    <row r="7" spans="1:36" x14ac:dyDescent="0.2">
      <c r="A7" s="207" t="s">
        <v>233</v>
      </c>
      <c r="B7" s="208">
        <v>198.6628</v>
      </c>
      <c r="C7" s="92">
        <v>34.478667768595045</v>
      </c>
      <c r="D7" s="92">
        <v>45.553232231404934</v>
      </c>
      <c r="E7" s="92">
        <v>118.63090000000003</v>
      </c>
      <c r="G7" s="618"/>
      <c r="L7" s="620"/>
      <c r="M7" s="620"/>
      <c r="N7" s="620"/>
      <c r="O7" s="620"/>
      <c r="P7" s="620"/>
      <c r="Q7" s="620"/>
      <c r="R7" s="620"/>
      <c r="S7" s="620"/>
      <c r="T7" s="620"/>
      <c r="U7" s="620"/>
      <c r="V7" s="620"/>
      <c r="W7" s="620"/>
      <c r="X7" s="620"/>
      <c r="Y7" s="620"/>
      <c r="Z7" s="620"/>
      <c r="AA7" s="620"/>
      <c r="AB7" s="620"/>
      <c r="AC7" s="620"/>
      <c r="AD7" s="620"/>
      <c r="AE7" s="620"/>
      <c r="AF7" s="620"/>
      <c r="AG7" s="285"/>
      <c r="AH7" s="285"/>
      <c r="AI7" s="285"/>
      <c r="AJ7" s="285"/>
    </row>
    <row r="8" spans="1:36" x14ac:dyDescent="0.2">
      <c r="A8" s="207" t="s">
        <v>271</v>
      </c>
      <c r="B8" s="208">
        <v>165.95936666666665</v>
      </c>
      <c r="C8" s="92">
        <v>27.659894444444447</v>
      </c>
      <c r="D8" s="92">
        <v>33.02990555555553</v>
      </c>
      <c r="E8" s="92">
        <v>105.26956666666668</v>
      </c>
      <c r="G8" s="618"/>
    </row>
    <row r="9" spans="1:36" x14ac:dyDescent="0.2">
      <c r="A9" s="207" t="s">
        <v>272</v>
      </c>
      <c r="B9" s="208">
        <v>185.58493333333334</v>
      </c>
      <c r="C9" s="92">
        <v>29.631207843137261</v>
      </c>
      <c r="D9" s="92">
        <v>34.070092156862756</v>
      </c>
      <c r="E9" s="92">
        <v>121.88363333333332</v>
      </c>
      <c r="G9" s="618"/>
    </row>
    <row r="10" spans="1:36" x14ac:dyDescent="0.2">
      <c r="A10" s="207" t="s">
        <v>273</v>
      </c>
      <c r="B10" s="208">
        <v>189.87163333333336</v>
      </c>
      <c r="C10" s="92">
        <v>37.97432666666667</v>
      </c>
      <c r="D10" s="92">
        <v>35.276073333333358</v>
      </c>
      <c r="E10" s="92">
        <v>116.62123333333334</v>
      </c>
      <c r="G10" s="618"/>
    </row>
    <row r="11" spans="1:36" x14ac:dyDescent="0.2">
      <c r="A11" s="207" t="s">
        <v>274</v>
      </c>
      <c r="B11" s="208">
        <v>202.87783333333334</v>
      </c>
      <c r="C11" s="92">
        <v>40.575566666666667</v>
      </c>
      <c r="D11" s="92">
        <v>43.752900000000004</v>
      </c>
      <c r="E11" s="92">
        <v>118.54936666666667</v>
      </c>
      <c r="G11" s="618"/>
    </row>
    <row r="12" spans="1:36" x14ac:dyDescent="0.2">
      <c r="A12" s="207" t="s">
        <v>275</v>
      </c>
      <c r="B12" s="208">
        <v>186.06</v>
      </c>
      <c r="C12" s="92">
        <v>31.010000000000005</v>
      </c>
      <c r="D12" s="92">
        <v>39.764900000000011</v>
      </c>
      <c r="E12" s="92">
        <v>115.28509999999999</v>
      </c>
      <c r="G12" s="618"/>
    </row>
    <row r="13" spans="1:36" x14ac:dyDescent="0.2">
      <c r="A13" s="207" t="s">
        <v>276</v>
      </c>
      <c r="B13" s="208">
        <v>175.75023333333334</v>
      </c>
      <c r="C13" s="92">
        <v>31.692665027322409</v>
      </c>
      <c r="D13" s="92">
        <v>34.996134972677595</v>
      </c>
      <c r="E13" s="92">
        <v>109.06143333333334</v>
      </c>
      <c r="G13" s="618"/>
    </row>
    <row r="14" spans="1:36" x14ac:dyDescent="0.2">
      <c r="A14" s="207" t="s">
        <v>205</v>
      </c>
      <c r="B14" s="208">
        <v>187.99333333333334</v>
      </c>
      <c r="C14" s="92">
        <v>31.332222222222224</v>
      </c>
      <c r="D14" s="92">
        <v>37.199811111111089</v>
      </c>
      <c r="E14" s="92">
        <v>119.46130000000002</v>
      </c>
      <c r="G14" s="618"/>
    </row>
    <row r="15" spans="1:36" x14ac:dyDescent="0.2">
      <c r="A15" s="207" t="s">
        <v>277</v>
      </c>
      <c r="B15" s="208">
        <v>220.25666666666666</v>
      </c>
      <c r="C15" s="92">
        <v>42.630322580645156</v>
      </c>
      <c r="D15" s="92">
        <v>51.052210752688183</v>
      </c>
      <c r="E15" s="92">
        <v>126.57413333333332</v>
      </c>
      <c r="G15" s="618"/>
    </row>
    <row r="16" spans="1:36" x14ac:dyDescent="0.2">
      <c r="A16" s="207" t="s">
        <v>234</v>
      </c>
      <c r="B16" s="209">
        <v>185.22953333333334</v>
      </c>
      <c r="C16" s="196">
        <v>30.871588888888891</v>
      </c>
      <c r="D16" s="196">
        <v>60.910011111111103</v>
      </c>
      <c r="E16" s="196">
        <v>93.447933333333339</v>
      </c>
      <c r="G16" s="618"/>
    </row>
    <row r="17" spans="1:11" x14ac:dyDescent="0.2">
      <c r="A17" s="207" t="s">
        <v>235</v>
      </c>
      <c r="B17" s="208">
        <v>205.15</v>
      </c>
      <c r="C17" s="92">
        <v>39.706451612903223</v>
      </c>
      <c r="D17" s="92">
        <v>42.433081720430096</v>
      </c>
      <c r="E17" s="92">
        <v>123.01046666666669</v>
      </c>
      <c r="G17" s="618"/>
    </row>
    <row r="18" spans="1:11" x14ac:dyDescent="0.2">
      <c r="A18" s="207" t="s">
        <v>278</v>
      </c>
      <c r="B18" s="208">
        <v>157.23893333333331</v>
      </c>
      <c r="C18" s="92">
        <v>33.428749606299206</v>
      </c>
      <c r="D18" s="92">
        <v>24.704217060367441</v>
      </c>
      <c r="E18" s="92">
        <v>99.10596666666666</v>
      </c>
      <c r="G18" s="618"/>
    </row>
    <row r="19" spans="1:11" x14ac:dyDescent="0.2">
      <c r="A19" s="3" t="s">
        <v>279</v>
      </c>
      <c r="B19" s="208">
        <v>201.36733333333331</v>
      </c>
      <c r="C19" s="92">
        <v>37.654054200541999</v>
      </c>
      <c r="D19" s="92">
        <v>42.645112466124651</v>
      </c>
      <c r="E19" s="92">
        <v>121.06816666666666</v>
      </c>
      <c r="G19" s="618"/>
    </row>
    <row r="20" spans="1:11" x14ac:dyDescent="0.2">
      <c r="A20" s="3" t="s">
        <v>206</v>
      </c>
      <c r="B20" s="208">
        <v>183.61203333333336</v>
      </c>
      <c r="C20" s="92">
        <v>33.110366666666671</v>
      </c>
      <c r="D20" s="92">
        <v>36.740033333333365</v>
      </c>
      <c r="E20" s="92">
        <v>113.76163333333332</v>
      </c>
      <c r="G20" s="618"/>
    </row>
    <row r="21" spans="1:11" x14ac:dyDescent="0.2">
      <c r="A21" s="3" t="s">
        <v>280</v>
      </c>
      <c r="B21" s="208">
        <v>192.23473333333328</v>
      </c>
      <c r="C21" s="92">
        <v>33.363052892561974</v>
      </c>
      <c r="D21" s="92">
        <v>43.012213774104616</v>
      </c>
      <c r="E21" s="92">
        <v>115.85946666666669</v>
      </c>
      <c r="G21" s="618"/>
    </row>
    <row r="22" spans="1:11" x14ac:dyDescent="0.2">
      <c r="A22" s="195" t="s">
        <v>281</v>
      </c>
      <c r="B22" s="208">
        <v>186.44720000000001</v>
      </c>
      <c r="C22" s="92">
        <v>32.358604958677688</v>
      </c>
      <c r="D22" s="92">
        <v>37.19996170798899</v>
      </c>
      <c r="E22" s="92">
        <v>116.88863333333333</v>
      </c>
      <c r="G22" s="618"/>
    </row>
    <row r="23" spans="1:11" x14ac:dyDescent="0.2">
      <c r="A23" s="195" t="s">
        <v>282</v>
      </c>
      <c r="B23" s="210">
        <v>182.05333333333334</v>
      </c>
      <c r="C23" s="211">
        <v>26.452193732193738</v>
      </c>
      <c r="D23" s="211">
        <v>41.653906267806263</v>
      </c>
      <c r="E23" s="211">
        <v>113.94723333333334</v>
      </c>
      <c r="G23" s="618"/>
    </row>
    <row r="24" spans="1:11" x14ac:dyDescent="0.2">
      <c r="A24" s="195" t="s">
        <v>283</v>
      </c>
      <c r="B24" s="210">
        <v>121</v>
      </c>
      <c r="C24" s="211">
        <v>18.457627118644066</v>
      </c>
      <c r="D24" s="211">
        <v>47.240372881355938</v>
      </c>
      <c r="E24" s="211">
        <v>55.302</v>
      </c>
      <c r="G24" s="618"/>
    </row>
    <row r="25" spans="1:11" x14ac:dyDescent="0.2">
      <c r="A25" s="195" t="s">
        <v>545</v>
      </c>
      <c r="B25" s="210">
        <v>197.1207</v>
      </c>
      <c r="C25" s="211">
        <v>34.2110305785124</v>
      </c>
      <c r="D25" s="211">
        <v>42.545802754820933</v>
      </c>
      <c r="E25" s="211">
        <v>120.36386666666667</v>
      </c>
      <c r="G25" s="618"/>
    </row>
    <row r="26" spans="1:11" x14ac:dyDescent="0.2">
      <c r="A26" s="3" t="s">
        <v>284</v>
      </c>
      <c r="B26" s="210">
        <v>167.60343333333333</v>
      </c>
      <c r="C26" s="211">
        <v>31.340479403794035</v>
      </c>
      <c r="D26" s="211">
        <v>11.784153929539286</v>
      </c>
      <c r="E26" s="211">
        <v>124.47880000000001</v>
      </c>
      <c r="G26" s="618"/>
    </row>
    <row r="27" spans="1:11" x14ac:dyDescent="0.2">
      <c r="A27" s="195" t="s">
        <v>236</v>
      </c>
      <c r="B27" s="210">
        <v>180.72333333333333</v>
      </c>
      <c r="C27" s="211">
        <v>33.79379403794038</v>
      </c>
      <c r="D27" s="211">
        <v>30.896605962059617</v>
      </c>
      <c r="E27" s="211">
        <v>116.03293333333333</v>
      </c>
      <c r="G27" s="618"/>
    </row>
    <row r="28" spans="1:11" x14ac:dyDescent="0.2">
      <c r="A28" s="195" t="s">
        <v>547</v>
      </c>
      <c r="B28" s="208">
        <v>184.75493333333333</v>
      </c>
      <c r="C28" s="92">
        <v>32.064905785123969</v>
      </c>
      <c r="D28" s="92">
        <v>34.698127548209342</v>
      </c>
      <c r="E28" s="92">
        <v>117.99190000000002</v>
      </c>
      <c r="G28" s="618"/>
    </row>
    <row r="29" spans="1:11" x14ac:dyDescent="0.2">
      <c r="A29" s="3" t="s">
        <v>285</v>
      </c>
      <c r="B29" s="210">
        <v>181.09856666666664</v>
      </c>
      <c r="C29" s="211">
        <v>28.914897198879551</v>
      </c>
      <c r="D29" s="211">
        <v>35.311336134453775</v>
      </c>
      <c r="E29" s="211">
        <v>116.87233333333332</v>
      </c>
      <c r="G29" s="618"/>
    </row>
    <row r="30" spans="1:11" x14ac:dyDescent="0.2">
      <c r="A30" s="3" t="s">
        <v>237</v>
      </c>
      <c r="B30" s="208">
        <v>239.09573333333333</v>
      </c>
      <c r="C30" s="92">
        <v>47.819146666666668</v>
      </c>
      <c r="D30" s="92">
        <v>40.565219999999968</v>
      </c>
      <c r="E30" s="92">
        <v>150.71136666666669</v>
      </c>
      <c r="G30" s="618"/>
    </row>
    <row r="31" spans="1:11" x14ac:dyDescent="0.2">
      <c r="A31" s="652" t="s">
        <v>286</v>
      </c>
      <c r="B31" s="653">
        <v>189.87297641387346</v>
      </c>
      <c r="C31" s="653">
        <v>33.440089559284836</v>
      </c>
      <c r="D31" s="653">
        <v>40.897086854588601</v>
      </c>
      <c r="E31" s="653">
        <v>115.53580000000002</v>
      </c>
      <c r="G31" s="618"/>
    </row>
    <row r="32" spans="1:11" x14ac:dyDescent="0.2">
      <c r="A32" s="651" t="s">
        <v>287</v>
      </c>
      <c r="B32" s="650">
        <v>192.42664032873202</v>
      </c>
      <c r="C32" s="650">
        <v>33.342012051508505</v>
      </c>
      <c r="D32" s="650">
        <v>45.223399472869403</v>
      </c>
      <c r="E32" s="650">
        <v>113.86122880435411</v>
      </c>
      <c r="G32" s="618"/>
      <c r="H32" s="619"/>
      <c r="I32" s="619"/>
      <c r="J32" s="619"/>
      <c r="K32" s="619"/>
    </row>
    <row r="33" spans="1:11" x14ac:dyDescent="0.2">
      <c r="A33" s="649" t="s">
        <v>288</v>
      </c>
      <c r="B33" s="654">
        <v>3.1695674620653449</v>
      </c>
      <c r="C33" s="654">
        <v>0.4957432068804053</v>
      </c>
      <c r="D33" s="654">
        <v>7.1810854141641869</v>
      </c>
      <c r="E33" s="654">
        <v>-4.5072611589792473</v>
      </c>
      <c r="G33" s="618"/>
      <c r="H33" s="619"/>
      <c r="I33" s="619"/>
      <c r="J33" s="619"/>
      <c r="K33" s="619"/>
    </row>
    <row r="34" spans="1:11" x14ac:dyDescent="0.2">
      <c r="A34" s="80"/>
      <c r="B34" s="3"/>
      <c r="C34" s="3"/>
      <c r="D34" s="3"/>
      <c r="E34" s="55" t="s">
        <v>570</v>
      </c>
    </row>
    <row r="35" spans="1:11" s="1" customFormat="1" x14ac:dyDescent="0.2">
      <c r="A35" s="793" t="s">
        <v>677</v>
      </c>
      <c r="B35" s="793"/>
      <c r="C35" s="793"/>
      <c r="D35" s="793"/>
      <c r="E35" s="793"/>
    </row>
    <row r="36" spans="1:11" s="1" customFormat="1" x14ac:dyDescent="0.2">
      <c r="A36" s="793"/>
      <c r="B36" s="793"/>
      <c r="C36" s="793"/>
      <c r="D36" s="793"/>
      <c r="E36" s="793"/>
    </row>
    <row r="37" spans="1:11" s="1" customFormat="1" x14ac:dyDescent="0.2">
      <c r="A37" s="793"/>
      <c r="B37" s="793"/>
      <c r="C37" s="793"/>
      <c r="D37" s="793"/>
      <c r="E37" s="793"/>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9" t="s">
        <v>682</v>
      </c>
      <c r="B1" s="759"/>
      <c r="C1" s="759"/>
    </row>
    <row r="2" spans="1:3" x14ac:dyDescent="0.2">
      <c r="A2" s="759"/>
      <c r="B2" s="759"/>
      <c r="C2" s="759"/>
    </row>
    <row r="3" spans="1:3" x14ac:dyDescent="0.2">
      <c r="A3" s="54"/>
      <c r="B3" s="3"/>
      <c r="C3" s="55" t="s">
        <v>259</v>
      </c>
    </row>
    <row r="4" spans="1:3" x14ac:dyDescent="0.2">
      <c r="A4" s="57"/>
      <c r="B4" s="203" t="s">
        <v>264</v>
      </c>
      <c r="C4" s="203" t="s">
        <v>267</v>
      </c>
    </row>
    <row r="5" spans="1:3" x14ac:dyDescent="0.2">
      <c r="A5" s="681" t="s">
        <v>268</v>
      </c>
      <c r="B5" s="682">
        <v>135.75140000000002</v>
      </c>
      <c r="C5" s="683">
        <v>102.5201</v>
      </c>
    </row>
    <row r="6" spans="1:3" x14ac:dyDescent="0.2">
      <c r="A6" s="207" t="s">
        <v>269</v>
      </c>
      <c r="B6" s="467">
        <v>147.7971</v>
      </c>
      <c r="C6" s="468">
        <v>118.06433333333334</v>
      </c>
    </row>
    <row r="7" spans="1:3" x14ac:dyDescent="0.2">
      <c r="A7" s="207" t="s">
        <v>270</v>
      </c>
      <c r="B7" s="467">
        <v>155.24176666666668</v>
      </c>
      <c r="C7" s="468">
        <v>110.67993333333331</v>
      </c>
    </row>
    <row r="8" spans="1:3" x14ac:dyDescent="0.2">
      <c r="A8" s="207" t="s">
        <v>233</v>
      </c>
      <c r="B8" s="467">
        <v>125.24466666666667</v>
      </c>
      <c r="C8" s="468">
        <v>101.64279999999999</v>
      </c>
    </row>
    <row r="9" spans="1:3" x14ac:dyDescent="0.2">
      <c r="A9" s="207" t="s">
        <v>271</v>
      </c>
      <c r="B9" s="467">
        <v>145.23633333333333</v>
      </c>
      <c r="C9" s="468">
        <v>88.000399999999999</v>
      </c>
    </row>
    <row r="10" spans="1:3" x14ac:dyDescent="0.2">
      <c r="A10" s="207" t="s">
        <v>272</v>
      </c>
      <c r="B10" s="467">
        <v>138.29153333333335</v>
      </c>
      <c r="C10" s="468">
        <v>113.04126666666669</v>
      </c>
    </row>
    <row r="11" spans="1:3" x14ac:dyDescent="0.2">
      <c r="A11" s="207" t="s">
        <v>273</v>
      </c>
      <c r="B11" s="467">
        <v>134.58510000000001</v>
      </c>
      <c r="C11" s="468">
        <v>103.11926666666666</v>
      </c>
    </row>
    <row r="12" spans="1:3" x14ac:dyDescent="0.2">
      <c r="A12" s="207" t="s">
        <v>274</v>
      </c>
      <c r="B12" s="467">
        <v>214.20913333333334</v>
      </c>
      <c r="C12" s="468">
        <v>134.46963333333332</v>
      </c>
    </row>
    <row r="13" spans="1:3" x14ac:dyDescent="0.2">
      <c r="A13" s="207" t="s">
        <v>275</v>
      </c>
      <c r="B13" s="467">
        <v>0</v>
      </c>
      <c r="C13" s="468">
        <v>0</v>
      </c>
    </row>
    <row r="14" spans="1:3" x14ac:dyDescent="0.2">
      <c r="A14" s="207" t="s">
        <v>276</v>
      </c>
      <c r="B14" s="467">
        <v>144.91336666666669</v>
      </c>
      <c r="C14" s="468">
        <v>107.95036666666667</v>
      </c>
    </row>
    <row r="15" spans="1:3" x14ac:dyDescent="0.2">
      <c r="A15" s="207" t="s">
        <v>205</v>
      </c>
      <c r="B15" s="467">
        <v>145.51</v>
      </c>
      <c r="C15" s="468">
        <v>115.45836666666666</v>
      </c>
    </row>
    <row r="16" spans="1:3" x14ac:dyDescent="0.2">
      <c r="A16" s="207" t="s">
        <v>277</v>
      </c>
      <c r="B16" s="467">
        <v>179.79000000000002</v>
      </c>
      <c r="C16" s="468">
        <v>117.41200000000001</v>
      </c>
    </row>
    <row r="17" spans="1:3" x14ac:dyDescent="0.2">
      <c r="A17" s="207" t="s">
        <v>234</v>
      </c>
      <c r="B17" s="467">
        <v>152.03633333333335</v>
      </c>
      <c r="C17" s="468">
        <v>111.07696666666666</v>
      </c>
    </row>
    <row r="18" spans="1:3" x14ac:dyDescent="0.2">
      <c r="A18" s="207" t="s">
        <v>235</v>
      </c>
      <c r="B18" s="467">
        <v>131.06666666666666</v>
      </c>
      <c r="C18" s="468">
        <v>76.461966666666655</v>
      </c>
    </row>
    <row r="19" spans="1:3" x14ac:dyDescent="0.2">
      <c r="A19" s="207" t="s">
        <v>278</v>
      </c>
      <c r="B19" s="467">
        <v>157.23893333333331</v>
      </c>
      <c r="C19" s="468">
        <v>99.10596666666666</v>
      </c>
    </row>
    <row r="20" spans="1:3" x14ac:dyDescent="0.2">
      <c r="A20" s="207" t="s">
        <v>279</v>
      </c>
      <c r="B20" s="467">
        <v>117.25316666666667</v>
      </c>
      <c r="C20" s="468">
        <v>92.092633333333339</v>
      </c>
    </row>
    <row r="21" spans="1:3" x14ac:dyDescent="0.2">
      <c r="A21" s="207" t="s">
        <v>206</v>
      </c>
      <c r="B21" s="467">
        <v>180.14713333333336</v>
      </c>
      <c r="C21" s="468">
        <v>107.3407</v>
      </c>
    </row>
    <row r="22" spans="1:3" x14ac:dyDescent="0.2">
      <c r="A22" s="207" t="s">
        <v>280</v>
      </c>
      <c r="B22" s="467">
        <v>148.16593333333333</v>
      </c>
      <c r="C22" s="468">
        <v>115.85946666666669</v>
      </c>
    </row>
    <row r="23" spans="1:3" x14ac:dyDescent="0.2">
      <c r="A23" s="207" t="s">
        <v>281</v>
      </c>
      <c r="B23" s="467">
        <v>126.39353333333331</v>
      </c>
      <c r="C23" s="468">
        <v>102.34353333333333</v>
      </c>
    </row>
    <row r="24" spans="1:3" x14ac:dyDescent="0.2">
      <c r="A24" s="207" t="s">
        <v>282</v>
      </c>
      <c r="B24" s="467">
        <v>124.94333333333334</v>
      </c>
      <c r="C24" s="468">
        <v>101.91043333333332</v>
      </c>
    </row>
    <row r="25" spans="1:3" x14ac:dyDescent="0.2">
      <c r="A25" s="207" t="s">
        <v>283</v>
      </c>
      <c r="B25" s="467">
        <v>100</v>
      </c>
      <c r="C25" s="468">
        <v>61.537000000000013</v>
      </c>
    </row>
    <row r="26" spans="1:3" x14ac:dyDescent="0.2">
      <c r="A26" s="207" t="s">
        <v>545</v>
      </c>
      <c r="B26" s="467">
        <v>190.2</v>
      </c>
      <c r="C26" s="468">
        <v>114.64400000000001</v>
      </c>
    </row>
    <row r="27" spans="1:3" x14ac:dyDescent="0.2">
      <c r="A27" s="207" t="s">
        <v>284</v>
      </c>
      <c r="B27" s="467">
        <v>148.28949999999998</v>
      </c>
      <c r="C27" s="468">
        <v>115.62156666666667</v>
      </c>
    </row>
    <row r="28" spans="1:3" x14ac:dyDescent="0.2">
      <c r="A28" s="207" t="s">
        <v>236</v>
      </c>
      <c r="B28" s="467">
        <v>177.28666666666666</v>
      </c>
      <c r="C28" s="468">
        <v>105.21546666666669</v>
      </c>
    </row>
    <row r="29" spans="1:3" x14ac:dyDescent="0.2">
      <c r="A29" s="207" t="s">
        <v>547</v>
      </c>
      <c r="B29" s="467">
        <v>133.77360000000002</v>
      </c>
      <c r="C29" s="468">
        <v>102.29656666666668</v>
      </c>
    </row>
    <row r="30" spans="1:3" x14ac:dyDescent="0.2">
      <c r="A30" s="207" t="s">
        <v>285</v>
      </c>
      <c r="B30" s="467">
        <v>190.24510000000001</v>
      </c>
      <c r="C30" s="468">
        <v>124.55829999999999</v>
      </c>
    </row>
    <row r="31" spans="1:3" x14ac:dyDescent="0.2">
      <c r="A31" s="207" t="s">
        <v>237</v>
      </c>
      <c r="B31" s="467">
        <v>160.12576666666669</v>
      </c>
      <c r="C31" s="468">
        <v>87.535066666666665</v>
      </c>
    </row>
    <row r="32" spans="1:3" x14ac:dyDescent="0.2">
      <c r="A32" s="652" t="s">
        <v>286</v>
      </c>
      <c r="B32" s="656">
        <v>147.64543990345928</v>
      </c>
      <c r="C32" s="656">
        <v>112.66066666666666</v>
      </c>
    </row>
    <row r="33" spans="1:5" x14ac:dyDescent="0.2">
      <c r="A33" s="651" t="s">
        <v>287</v>
      </c>
      <c r="B33" s="655">
        <v>147.05488070022952</v>
      </c>
      <c r="C33" s="655">
        <v>112.86272573064336</v>
      </c>
    </row>
    <row r="34" spans="1:5" x14ac:dyDescent="0.2">
      <c r="A34" s="649" t="s">
        <v>288</v>
      </c>
      <c r="B34" s="666">
        <v>11.3034807002295</v>
      </c>
      <c r="C34" s="666">
        <v>10.342625730643363</v>
      </c>
    </row>
    <row r="35" spans="1:5" x14ac:dyDescent="0.2">
      <c r="A35" s="80"/>
      <c r="B35" s="3"/>
      <c r="C35" s="55" t="s">
        <v>514</v>
      </c>
    </row>
    <row r="36" spans="1:5" x14ac:dyDescent="0.2">
      <c r="A36" s="80" t="s">
        <v>484</v>
      </c>
      <c r="B36" s="80"/>
      <c r="C36" s="80"/>
    </row>
    <row r="37" spans="1:5" s="1" customFormat="1" x14ac:dyDescent="0.2">
      <c r="A37" s="793"/>
      <c r="B37" s="793"/>
      <c r="C37" s="793"/>
      <c r="D37" s="793"/>
      <c r="E37" s="793"/>
    </row>
    <row r="38" spans="1:5" s="1" customFormat="1" x14ac:dyDescent="0.2">
      <c r="A38" s="793"/>
      <c r="B38" s="793"/>
      <c r="C38" s="793"/>
      <c r="D38" s="793"/>
      <c r="E38" s="793"/>
    </row>
    <row r="39" spans="1:5" s="1" customFormat="1" x14ac:dyDescent="0.2">
      <c r="A39" s="793"/>
      <c r="B39" s="793"/>
      <c r="C39" s="793"/>
      <c r="D39" s="793"/>
      <c r="E39" s="793"/>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2"/>
      <c r="B3" s="145">
        <v>2021</v>
      </c>
      <c r="C3" s="145">
        <v>2022</v>
      </c>
      <c r="D3" s="145" t="s">
        <v>509</v>
      </c>
      <c r="E3" s="145" t="s">
        <v>509</v>
      </c>
      <c r="F3" s="145" t="s">
        <v>509</v>
      </c>
      <c r="G3" s="145" t="s">
        <v>509</v>
      </c>
      <c r="H3" s="145" t="s">
        <v>509</v>
      </c>
      <c r="I3" s="145" t="s">
        <v>509</v>
      </c>
      <c r="J3" s="145" t="s">
        <v>509</v>
      </c>
      <c r="K3" s="145" t="s">
        <v>509</v>
      </c>
      <c r="L3" s="145" t="s">
        <v>509</v>
      </c>
      <c r="M3" s="145" t="s">
        <v>509</v>
      </c>
    </row>
    <row r="4" spans="1:13" x14ac:dyDescent="0.2">
      <c r="A4" s="445"/>
      <c r="B4" s="543">
        <v>44531</v>
      </c>
      <c r="C4" s="543">
        <v>44562</v>
      </c>
      <c r="D4" s="543">
        <v>44593</v>
      </c>
      <c r="E4" s="543">
        <v>44621</v>
      </c>
      <c r="F4" s="543">
        <v>44652</v>
      </c>
      <c r="G4" s="543">
        <v>44682</v>
      </c>
      <c r="H4" s="543">
        <v>44713</v>
      </c>
      <c r="I4" s="543">
        <v>44743</v>
      </c>
      <c r="J4" s="543">
        <v>44774</v>
      </c>
      <c r="K4" s="543">
        <v>44805</v>
      </c>
      <c r="L4" s="543">
        <v>44835</v>
      </c>
      <c r="M4" s="543">
        <v>44866</v>
      </c>
    </row>
    <row r="5" spans="1:13" x14ac:dyDescent="0.2">
      <c r="A5" s="544" t="s">
        <v>290</v>
      </c>
      <c r="B5" s="545">
        <v>74.254347826086956</v>
      </c>
      <c r="C5" s="545">
        <v>86.560952380952372</v>
      </c>
      <c r="D5" s="545">
        <v>97.246499999999997</v>
      </c>
      <c r="E5" s="545">
        <v>117.47086956521738</v>
      </c>
      <c r="F5" s="545">
        <v>105.37666666666667</v>
      </c>
      <c r="G5" s="545">
        <v>113.18727272727274</v>
      </c>
      <c r="H5" s="545">
        <v>122.88727272727273</v>
      </c>
      <c r="I5" s="545">
        <v>112.00476190476192</v>
      </c>
      <c r="J5" s="545">
        <v>100.31869565217391</v>
      </c>
      <c r="K5" s="545">
        <v>89.791818181818186</v>
      </c>
      <c r="L5" s="545">
        <v>93.502380952380946</v>
      </c>
      <c r="M5" s="545">
        <v>91.298636363636348</v>
      </c>
    </row>
    <row r="6" spans="1:13" x14ac:dyDescent="0.2">
      <c r="A6" s="546" t="s">
        <v>291</v>
      </c>
      <c r="B6" s="545">
        <v>71.711818181818174</v>
      </c>
      <c r="C6" s="545">
        <v>83.221999999999994</v>
      </c>
      <c r="D6" s="545">
        <v>91.641052631578944</v>
      </c>
      <c r="E6" s="545">
        <v>108.50260869565219</v>
      </c>
      <c r="F6" s="545">
        <v>101.77749999999999</v>
      </c>
      <c r="G6" s="545">
        <v>109.55238095238097</v>
      </c>
      <c r="H6" s="545">
        <v>114.62954545454546</v>
      </c>
      <c r="I6" s="545">
        <v>101.61899999999999</v>
      </c>
      <c r="J6" s="545">
        <v>93.665217391304353</v>
      </c>
      <c r="K6" s="545">
        <v>84.258095238095251</v>
      </c>
      <c r="L6" s="545">
        <v>87.554761904761904</v>
      </c>
      <c r="M6" s="545">
        <v>84.370476190476182</v>
      </c>
    </row>
    <row r="7" spans="1:13" x14ac:dyDescent="0.2">
      <c r="A7" s="547" t="s">
        <v>292</v>
      </c>
      <c r="B7" s="548">
        <v>1.1303782608695649</v>
      </c>
      <c r="C7" s="548">
        <v>1.131447619047619</v>
      </c>
      <c r="D7" s="548">
        <v>1.1341900000000003</v>
      </c>
      <c r="E7" s="548">
        <v>1.1018956521739129</v>
      </c>
      <c r="F7" s="548">
        <v>1.0818736842105261</v>
      </c>
      <c r="G7" s="548">
        <v>1.05785</v>
      </c>
      <c r="H7" s="548">
        <v>1.0565818181818178</v>
      </c>
      <c r="I7" s="548">
        <v>1.0178904761904761</v>
      </c>
      <c r="J7" s="548">
        <v>1.0128434782608693</v>
      </c>
      <c r="K7" s="548">
        <v>0.99037727272727283</v>
      </c>
      <c r="L7" s="548">
        <v>0.9825666666666667</v>
      </c>
      <c r="M7" s="548">
        <v>1.0201272727272725</v>
      </c>
    </row>
    <row r="8" spans="1:13" x14ac:dyDescent="0.2">
      <c r="M8" s="161" t="s">
        <v>293</v>
      </c>
    </row>
    <row r="9" spans="1:13" x14ac:dyDescent="0.2">
      <c r="A9" s="54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50"/>
      <c r="B3" s="145">
        <v>2021</v>
      </c>
      <c r="C3" s="145">
        <v>2022</v>
      </c>
      <c r="D3" s="145" t="s">
        <v>509</v>
      </c>
      <c r="E3" s="145" t="s">
        <v>509</v>
      </c>
      <c r="F3" s="145" t="s">
        <v>509</v>
      </c>
      <c r="G3" s="145" t="s">
        <v>509</v>
      </c>
      <c r="H3" s="145" t="s">
        <v>509</v>
      </c>
      <c r="I3" s="145" t="s">
        <v>509</v>
      </c>
      <c r="J3" s="145" t="s">
        <v>509</v>
      </c>
      <c r="K3" s="145" t="s">
        <v>509</v>
      </c>
      <c r="L3" s="145" t="s">
        <v>509</v>
      </c>
      <c r="M3" s="145" t="s">
        <v>509</v>
      </c>
    </row>
    <row r="4" spans="1:13" x14ac:dyDescent="0.2">
      <c r="A4" s="445"/>
      <c r="B4" s="543">
        <v>44531</v>
      </c>
      <c r="C4" s="543">
        <v>44562</v>
      </c>
      <c r="D4" s="543">
        <v>44593</v>
      </c>
      <c r="E4" s="543">
        <v>44621</v>
      </c>
      <c r="F4" s="543">
        <v>44652</v>
      </c>
      <c r="G4" s="543">
        <v>44682</v>
      </c>
      <c r="H4" s="543">
        <v>44713</v>
      </c>
      <c r="I4" s="543">
        <v>44743</v>
      </c>
      <c r="J4" s="543">
        <v>44774</v>
      </c>
      <c r="K4" s="543">
        <v>44805</v>
      </c>
      <c r="L4" s="543">
        <v>44835</v>
      </c>
      <c r="M4" s="543">
        <v>44866</v>
      </c>
    </row>
    <row r="5" spans="1:13" x14ac:dyDescent="0.2">
      <c r="A5" s="490" t="s">
        <v>294</v>
      </c>
      <c r="B5" s="402"/>
      <c r="C5" s="402"/>
      <c r="D5" s="402"/>
      <c r="E5" s="402"/>
      <c r="F5" s="402"/>
      <c r="G5" s="402"/>
      <c r="H5" s="402"/>
      <c r="I5" s="402"/>
      <c r="J5" s="402"/>
      <c r="K5" s="402"/>
      <c r="L5" s="402"/>
      <c r="M5" s="402"/>
    </row>
    <row r="6" spans="1:13" x14ac:dyDescent="0.2">
      <c r="A6" s="551" t="s">
        <v>295</v>
      </c>
      <c r="B6" s="401">
        <v>74.03565217391305</v>
      </c>
      <c r="C6" s="401">
        <v>83.549523809523791</v>
      </c>
      <c r="D6" s="401">
        <v>91.65300000000002</v>
      </c>
      <c r="E6" s="401">
        <v>112.14782608695653</v>
      </c>
      <c r="F6" s="401">
        <v>107.44333333333331</v>
      </c>
      <c r="G6" s="401">
        <v>115.54272727272725</v>
      </c>
      <c r="H6" s="401">
        <v>119.94045454545454</v>
      </c>
      <c r="I6" s="401">
        <v>109.39619047619048</v>
      </c>
      <c r="J6" s="401">
        <v>103.18826086956521</v>
      </c>
      <c r="K6" s="401">
        <v>95.978636363636369</v>
      </c>
      <c r="L6" s="401">
        <v>95.850952380952378</v>
      </c>
      <c r="M6" s="401">
        <v>92.337272727272719</v>
      </c>
    </row>
    <row r="7" spans="1:13" x14ac:dyDescent="0.2">
      <c r="A7" s="551" t="s">
        <v>296</v>
      </c>
      <c r="B7" s="401">
        <v>73.317826086956515</v>
      </c>
      <c r="C7" s="401">
        <v>83.539047619047622</v>
      </c>
      <c r="D7" s="401">
        <v>91.688999999999993</v>
      </c>
      <c r="E7" s="401">
        <v>108.64173913043479</v>
      </c>
      <c r="F7" s="401">
        <v>103.07095238095238</v>
      </c>
      <c r="G7" s="401">
        <v>107.83590909090911</v>
      </c>
      <c r="H7" s="401">
        <v>111.54318181818181</v>
      </c>
      <c r="I7" s="401">
        <v>100.4852380952381</v>
      </c>
      <c r="J7" s="401">
        <v>95.585652173913061</v>
      </c>
      <c r="K7" s="401">
        <v>89.565000000000012</v>
      </c>
      <c r="L7" s="401">
        <v>91.19380952380952</v>
      </c>
      <c r="M7" s="401">
        <v>84.674545454545466</v>
      </c>
    </row>
    <row r="8" spans="1:13" x14ac:dyDescent="0.2">
      <c r="A8" s="551" t="s">
        <v>551</v>
      </c>
      <c r="B8" s="401">
        <v>72.377826086956517</v>
      </c>
      <c r="C8" s="401">
        <v>82.892380952380947</v>
      </c>
      <c r="D8" s="401">
        <v>90.15300000000002</v>
      </c>
      <c r="E8" s="401">
        <v>110.64782608695653</v>
      </c>
      <c r="F8" s="401">
        <v>105.80047619047616</v>
      </c>
      <c r="G8" s="401">
        <v>113.84500000000001</v>
      </c>
      <c r="H8" s="401">
        <v>118.19272727272728</v>
      </c>
      <c r="I8" s="401">
        <v>107.40809523809524</v>
      </c>
      <c r="J8" s="401">
        <v>101.18826086956521</v>
      </c>
      <c r="K8" s="401">
        <v>93.930909090909097</v>
      </c>
      <c r="L8" s="401">
        <v>93.800952380952381</v>
      </c>
      <c r="M8" s="401">
        <v>90.287272727272722</v>
      </c>
    </row>
    <row r="9" spans="1:13" x14ac:dyDescent="0.2">
      <c r="A9" s="551" t="s">
        <v>552</v>
      </c>
      <c r="B9" s="401">
        <v>70.529999999999987</v>
      </c>
      <c r="C9" s="401">
        <v>81.087619047619043</v>
      </c>
      <c r="D9" s="401">
        <v>88.942999999999998</v>
      </c>
      <c r="E9" s="401">
        <v>108.96956521739129</v>
      </c>
      <c r="F9" s="401">
        <v>103.76714285714286</v>
      </c>
      <c r="G9" s="401">
        <v>110.26772727272727</v>
      </c>
      <c r="H9" s="401">
        <v>114.97227272727268</v>
      </c>
      <c r="I9" s="401">
        <v>103.44619047619049</v>
      </c>
      <c r="J9" s="401">
        <v>96.662173913043461</v>
      </c>
      <c r="K9" s="401">
        <v>90.335454545454567</v>
      </c>
      <c r="L9" s="401">
        <v>90.250952380952384</v>
      </c>
      <c r="M9" s="401">
        <v>87.023636363636371</v>
      </c>
    </row>
    <row r="10" spans="1:13" x14ac:dyDescent="0.2">
      <c r="A10" s="552" t="s">
        <v>298</v>
      </c>
      <c r="B10" s="452">
        <v>73.094782608695638</v>
      </c>
      <c r="C10" s="452">
        <v>85.999523809523822</v>
      </c>
      <c r="D10" s="452">
        <v>96.373999999999995</v>
      </c>
      <c r="E10" s="452">
        <v>117.7430434782609</v>
      </c>
      <c r="F10" s="452">
        <v>104.69333333333333</v>
      </c>
      <c r="G10" s="452">
        <v>112.84409090909089</v>
      </c>
      <c r="H10" s="452">
        <v>121.80363636363636</v>
      </c>
      <c r="I10" s="452">
        <v>109.31619047619049</v>
      </c>
      <c r="J10" s="452">
        <v>97.415217391304338</v>
      </c>
      <c r="K10" s="452">
        <v>87.112272727272725</v>
      </c>
      <c r="L10" s="452">
        <v>89.672380952380962</v>
      </c>
      <c r="M10" s="452">
        <v>88.082272727272738</v>
      </c>
    </row>
    <row r="11" spans="1:13" x14ac:dyDescent="0.2">
      <c r="A11" s="490" t="s">
        <v>297</v>
      </c>
      <c r="B11" s="403"/>
      <c r="C11" s="403"/>
      <c r="D11" s="403"/>
      <c r="E11" s="403"/>
      <c r="F11" s="403"/>
      <c r="G11" s="403"/>
      <c r="H11" s="403"/>
      <c r="I11" s="403"/>
      <c r="J11" s="403"/>
      <c r="K11" s="403"/>
      <c r="L11" s="403"/>
      <c r="M11" s="403"/>
    </row>
    <row r="12" spans="1:13" x14ac:dyDescent="0.2">
      <c r="A12" s="551" t="s">
        <v>299</v>
      </c>
      <c r="B12" s="401">
        <v>74.612173913043478</v>
      </c>
      <c r="C12" s="401">
        <v>88.518571428571434</v>
      </c>
      <c r="D12" s="401">
        <v>99.641499999999994</v>
      </c>
      <c r="E12" s="401">
        <v>121.38</v>
      </c>
      <c r="F12" s="401">
        <v>109.48619047619047</v>
      </c>
      <c r="G12" s="401">
        <v>118.09409090909089</v>
      </c>
      <c r="H12" s="401">
        <v>127.965</v>
      </c>
      <c r="I12" s="401">
        <v>116.39476190476191</v>
      </c>
      <c r="J12" s="401">
        <v>103.35869565217391</v>
      </c>
      <c r="K12" s="401">
        <v>93.075909090909093</v>
      </c>
      <c r="L12" s="401">
        <v>95.82952380952382</v>
      </c>
      <c r="M12" s="401">
        <v>93.961818181818217</v>
      </c>
    </row>
    <row r="13" spans="1:13" x14ac:dyDescent="0.2">
      <c r="A13" s="551" t="s">
        <v>300</v>
      </c>
      <c r="B13" s="401">
        <v>73.432608695652192</v>
      </c>
      <c r="C13" s="401">
        <v>86.012857142857143</v>
      </c>
      <c r="D13" s="401">
        <v>96.942499999999995</v>
      </c>
      <c r="E13" s="401">
        <v>117.51782608695649</v>
      </c>
      <c r="F13" s="401">
        <v>104.77142857142859</v>
      </c>
      <c r="G13" s="401">
        <v>113.18636363636365</v>
      </c>
      <c r="H13" s="401">
        <v>124.09818181818183</v>
      </c>
      <c r="I13" s="401">
        <v>113.32809523809523</v>
      </c>
      <c r="J13" s="401">
        <v>101.91782608695652</v>
      </c>
      <c r="K13" s="401">
        <v>90.825909090909107</v>
      </c>
      <c r="L13" s="401">
        <v>94.018571428571434</v>
      </c>
      <c r="M13" s="401">
        <v>92.237272727272725</v>
      </c>
    </row>
    <row r="14" spans="1:13" x14ac:dyDescent="0.2">
      <c r="A14" s="551" t="s">
        <v>301</v>
      </c>
      <c r="B14" s="401">
        <v>75.036086956521743</v>
      </c>
      <c r="C14" s="401">
        <v>88.711428571428584</v>
      </c>
      <c r="D14" s="401">
        <v>99.638999999999996</v>
      </c>
      <c r="E14" s="401">
        <v>121.23000000000002</v>
      </c>
      <c r="F14" s="401">
        <v>106.75523809523808</v>
      </c>
      <c r="G14" s="401">
        <v>116.41681818181816</v>
      </c>
      <c r="H14" s="401">
        <v>130.09909090909093</v>
      </c>
      <c r="I14" s="401">
        <v>120.53523809523809</v>
      </c>
      <c r="J14" s="401">
        <v>106.23043478260868</v>
      </c>
      <c r="K14" s="401">
        <v>93.241818181818175</v>
      </c>
      <c r="L14" s="401">
        <v>96.565238095238087</v>
      </c>
      <c r="M14" s="401">
        <v>93.361363636363663</v>
      </c>
    </row>
    <row r="15" spans="1:13" x14ac:dyDescent="0.2">
      <c r="A15" s="490" t="s">
        <v>209</v>
      </c>
      <c r="B15" s="403"/>
      <c r="C15" s="403"/>
      <c r="D15" s="403"/>
      <c r="E15" s="403"/>
      <c r="F15" s="403"/>
      <c r="G15" s="403"/>
      <c r="H15" s="403"/>
      <c r="I15" s="403"/>
      <c r="J15" s="403"/>
      <c r="K15" s="403"/>
      <c r="L15" s="403"/>
      <c r="M15" s="403"/>
    </row>
    <row r="16" spans="1:13" x14ac:dyDescent="0.2">
      <c r="A16" s="551" t="s">
        <v>302</v>
      </c>
      <c r="B16" s="401">
        <v>72.694782608695647</v>
      </c>
      <c r="C16" s="401">
        <v>85.761428571428567</v>
      </c>
      <c r="D16" s="401">
        <v>94.099000000000004</v>
      </c>
      <c r="E16" s="401">
        <v>93.999565217391293</v>
      </c>
      <c r="F16" s="401">
        <v>75.700476190476195</v>
      </c>
      <c r="G16" s="401">
        <v>84.144090909090906</v>
      </c>
      <c r="H16" s="401">
        <v>94.126363636363621</v>
      </c>
      <c r="I16" s="401">
        <v>82.937619047619023</v>
      </c>
      <c r="J16" s="401">
        <v>76.213043478260872</v>
      </c>
      <c r="K16" s="401">
        <v>71.464545454545458</v>
      </c>
      <c r="L16" s="401">
        <v>74.696190476190466</v>
      </c>
      <c r="M16" s="401">
        <v>72.943636363636372</v>
      </c>
    </row>
    <row r="17" spans="1:13" x14ac:dyDescent="0.2">
      <c r="A17" s="490" t="s">
        <v>303</v>
      </c>
      <c r="B17" s="491"/>
      <c r="C17" s="491"/>
      <c r="D17" s="491"/>
      <c r="E17" s="491"/>
      <c r="F17" s="491"/>
      <c r="G17" s="491"/>
      <c r="H17" s="491"/>
      <c r="I17" s="491"/>
      <c r="J17" s="491"/>
      <c r="K17" s="491"/>
      <c r="L17" s="491"/>
      <c r="M17" s="491"/>
    </row>
    <row r="18" spans="1:13" x14ac:dyDescent="0.2">
      <c r="A18" s="551" t="s">
        <v>304</v>
      </c>
      <c r="B18" s="401">
        <v>71.711818181818174</v>
      </c>
      <c r="C18" s="401">
        <v>83.221999999999994</v>
      </c>
      <c r="D18" s="401">
        <v>91.641052631578944</v>
      </c>
      <c r="E18" s="401">
        <v>108.50260869565219</v>
      </c>
      <c r="F18" s="401">
        <v>101.77749999999999</v>
      </c>
      <c r="G18" s="401">
        <v>109.55238095238097</v>
      </c>
      <c r="H18" s="401">
        <v>114.62954545454546</v>
      </c>
      <c r="I18" s="401">
        <v>101.61899999999999</v>
      </c>
      <c r="J18" s="401">
        <v>93.665217391304353</v>
      </c>
      <c r="K18" s="401">
        <v>84.258095238095251</v>
      </c>
      <c r="L18" s="401">
        <v>87.554761904761904</v>
      </c>
      <c r="M18" s="401">
        <v>84.370476190476182</v>
      </c>
    </row>
    <row r="19" spans="1:13" x14ac:dyDescent="0.2">
      <c r="A19" s="552" t="s">
        <v>305</v>
      </c>
      <c r="B19" s="452">
        <v>66.235652173913053</v>
      </c>
      <c r="C19" s="452">
        <v>77.050476190476175</v>
      </c>
      <c r="D19" s="452">
        <v>84.985499999999988</v>
      </c>
      <c r="E19" s="452">
        <v>103.61347826086957</v>
      </c>
      <c r="F19" s="452">
        <v>98.415238095238109</v>
      </c>
      <c r="G19" s="452">
        <v>104.94863636363638</v>
      </c>
      <c r="H19" s="452">
        <v>108.79363636363637</v>
      </c>
      <c r="I19" s="452">
        <v>95.771428571428572</v>
      </c>
      <c r="J19" s="452">
        <v>87.27304347826086</v>
      </c>
      <c r="K19" s="452">
        <v>80.143636363636347</v>
      </c>
      <c r="L19" s="452">
        <v>81.319523809523815</v>
      </c>
      <c r="M19" s="452">
        <v>77.535454545454542</v>
      </c>
    </row>
    <row r="20" spans="1:13" x14ac:dyDescent="0.2">
      <c r="A20" s="490" t="s">
        <v>306</v>
      </c>
      <c r="B20" s="491"/>
      <c r="C20" s="491"/>
      <c r="D20" s="491"/>
      <c r="E20" s="491"/>
      <c r="F20" s="491"/>
      <c r="G20" s="491"/>
      <c r="H20" s="491"/>
      <c r="I20" s="491"/>
      <c r="J20" s="491"/>
      <c r="K20" s="491"/>
      <c r="L20" s="491"/>
      <c r="M20" s="491"/>
    </row>
    <row r="21" spans="1:13" x14ac:dyDescent="0.2">
      <c r="A21" s="551" t="s">
        <v>307</v>
      </c>
      <c r="B21" s="401">
        <v>75.466956521739121</v>
      </c>
      <c r="C21" s="401">
        <v>88.823333333333338</v>
      </c>
      <c r="D21" s="401">
        <v>100.47399999999999</v>
      </c>
      <c r="E21" s="401">
        <v>122.76478260869565</v>
      </c>
      <c r="F21" s="401">
        <v>107.10619047619045</v>
      </c>
      <c r="G21" s="401">
        <v>116.45545454545457</v>
      </c>
      <c r="H21" s="401">
        <v>129.73227272727274</v>
      </c>
      <c r="I21" s="401">
        <v>118.98761904761903</v>
      </c>
      <c r="J21" s="401">
        <v>106.79565217391303</v>
      </c>
      <c r="K21" s="401">
        <v>94.898636363636385</v>
      </c>
      <c r="L21" s="401">
        <v>96.097619047619048</v>
      </c>
      <c r="M21" s="401">
        <v>95.063636363636363</v>
      </c>
    </row>
    <row r="22" spans="1:13" x14ac:dyDescent="0.2">
      <c r="A22" s="551" t="s">
        <v>308</v>
      </c>
      <c r="B22" s="404">
        <v>74.506521739130434</v>
      </c>
      <c r="C22" s="404">
        <v>87.875714285714295</v>
      </c>
      <c r="D22" s="404">
        <v>99.511499999999998</v>
      </c>
      <c r="E22" s="404">
        <v>122.04695652173915</v>
      </c>
      <c r="F22" s="404">
        <v>104.23666666666668</v>
      </c>
      <c r="G22" s="404">
        <v>113.94545454545455</v>
      </c>
      <c r="H22" s="404">
        <v>126.94454545454546</v>
      </c>
      <c r="I22" s="404">
        <v>116.8609523809524</v>
      </c>
      <c r="J22" s="404">
        <v>101.94869565217392</v>
      </c>
      <c r="K22" s="404">
        <v>89.640454545454546</v>
      </c>
      <c r="L22" s="404">
        <v>93.632857142857148</v>
      </c>
      <c r="M22" s="404">
        <v>92.073636363636354</v>
      </c>
    </row>
    <row r="23" spans="1:13" x14ac:dyDescent="0.2">
      <c r="A23" s="552" t="s">
        <v>309</v>
      </c>
      <c r="B23" s="452">
        <v>74.698260869565203</v>
      </c>
      <c r="C23" s="452">
        <v>88.016190476190488</v>
      </c>
      <c r="D23" s="452">
        <v>99.794000000000011</v>
      </c>
      <c r="E23" s="452">
        <v>122.67086956521743</v>
      </c>
      <c r="F23" s="452">
        <v>104.6866666666667</v>
      </c>
      <c r="G23" s="452">
        <v>114.00409090909089</v>
      </c>
      <c r="H23" s="452">
        <v>127.41090909090909</v>
      </c>
      <c r="I23" s="452">
        <v>117.12095238095237</v>
      </c>
      <c r="J23" s="452">
        <v>104.86086956521739</v>
      </c>
      <c r="K23" s="452">
        <v>94.464545454545444</v>
      </c>
      <c r="L23" s="452">
        <v>95.067619047619075</v>
      </c>
      <c r="M23" s="452">
        <v>92.902272727272731</v>
      </c>
    </row>
    <row r="24" spans="1:13" s="621" customFormat="1" x14ac:dyDescent="0.2">
      <c r="A24" s="553" t="s">
        <v>310</v>
      </c>
      <c r="B24" s="554">
        <v>74.377826086956517</v>
      </c>
      <c r="C24" s="554">
        <v>85.399523809523814</v>
      </c>
      <c r="D24" s="554">
        <v>94.203500000000005</v>
      </c>
      <c r="E24" s="554">
        <v>113.59217391304345</v>
      </c>
      <c r="F24" s="554">
        <v>105.64714285714284</v>
      </c>
      <c r="G24" s="554">
        <v>113.93863636363636</v>
      </c>
      <c r="H24" s="554">
        <v>117.73727272727274</v>
      </c>
      <c r="I24" s="554">
        <v>108.60333333333335</v>
      </c>
      <c r="J24" s="554">
        <v>101.8708695652174</v>
      </c>
      <c r="K24" s="554">
        <v>95.311363636363637</v>
      </c>
      <c r="L24" s="554">
        <v>93.6</v>
      </c>
      <c r="M24" s="554">
        <v>89.744090909090929</v>
      </c>
    </row>
    <row r="25" spans="1:13" x14ac:dyDescent="0.2">
      <c r="A25" s="549"/>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6"/>
    </row>
    <row r="2" spans="1:14" ht="14.1" customHeight="1" x14ac:dyDescent="0.2">
      <c r="A2" s="158"/>
      <c r="B2" s="158"/>
      <c r="N2" s="161" t="s">
        <v>311</v>
      </c>
    </row>
    <row r="3" spans="1:14" ht="14.1" customHeight="1" x14ac:dyDescent="0.2">
      <c r="A3" s="558"/>
      <c r="B3" s="558"/>
      <c r="C3" s="145">
        <v>2021</v>
      </c>
      <c r="D3" s="145">
        <v>2022</v>
      </c>
      <c r="E3" s="145" t="s">
        <v>509</v>
      </c>
      <c r="F3" s="145" t="s">
        <v>509</v>
      </c>
      <c r="G3" s="145" t="s">
        <v>509</v>
      </c>
      <c r="H3" s="145" t="s">
        <v>509</v>
      </c>
      <c r="I3" s="145" t="s">
        <v>509</v>
      </c>
      <c r="J3" s="145" t="s">
        <v>509</v>
      </c>
      <c r="K3" s="145" t="s">
        <v>509</v>
      </c>
      <c r="L3" s="145" t="s">
        <v>509</v>
      </c>
      <c r="M3" s="145" t="s">
        <v>509</v>
      </c>
      <c r="N3" s="145" t="s">
        <v>509</v>
      </c>
    </row>
    <row r="4" spans="1:14" ht="14.1" customHeight="1" x14ac:dyDescent="0.2">
      <c r="C4" s="543">
        <v>44531</v>
      </c>
      <c r="D4" s="543">
        <v>44562</v>
      </c>
      <c r="E4" s="543">
        <v>44593</v>
      </c>
      <c r="F4" s="543">
        <v>44621</v>
      </c>
      <c r="G4" s="543">
        <v>44652</v>
      </c>
      <c r="H4" s="543">
        <v>44682</v>
      </c>
      <c r="I4" s="543">
        <v>44713</v>
      </c>
      <c r="J4" s="543">
        <v>44743</v>
      </c>
      <c r="K4" s="543">
        <v>44774</v>
      </c>
      <c r="L4" s="543">
        <v>44805</v>
      </c>
      <c r="M4" s="543">
        <v>44835</v>
      </c>
      <c r="N4" s="543">
        <v>44866</v>
      </c>
    </row>
    <row r="5" spans="1:14" ht="14.1" customHeight="1" x14ac:dyDescent="0.2">
      <c r="A5" s="796" t="s">
        <v>485</v>
      </c>
      <c r="B5" s="559" t="s">
        <v>312</v>
      </c>
      <c r="C5" s="555">
        <v>694.11956521739125</v>
      </c>
      <c r="D5" s="555">
        <v>790.40476190476193</v>
      </c>
      <c r="E5" s="555">
        <v>884.58749999999998</v>
      </c>
      <c r="F5" s="555">
        <v>897.45652173913038</v>
      </c>
      <c r="G5" s="555">
        <v>1034.5833333333333</v>
      </c>
      <c r="H5" s="555">
        <v>1209.409090909091</v>
      </c>
      <c r="I5" s="555">
        <v>1310.5795454545455</v>
      </c>
      <c r="J5" s="555">
        <v>1109.3571428571429</v>
      </c>
      <c r="K5" s="555">
        <v>908.78260869565213</v>
      </c>
      <c r="L5" s="555">
        <v>827.10227272727275</v>
      </c>
      <c r="M5" s="555">
        <v>869.55952380952385</v>
      </c>
      <c r="N5" s="555">
        <v>870.71590909090912</v>
      </c>
    </row>
    <row r="6" spans="1:14" ht="14.1" customHeight="1" x14ac:dyDescent="0.2">
      <c r="A6" s="797"/>
      <c r="B6" s="560" t="s">
        <v>313</v>
      </c>
      <c r="C6" s="556">
        <v>710.11904761904759</v>
      </c>
      <c r="D6" s="556">
        <v>806.11904761904759</v>
      </c>
      <c r="E6" s="556">
        <v>905.53750000000002</v>
      </c>
      <c r="F6" s="556">
        <v>1077.8804347826087</v>
      </c>
      <c r="G6" s="556">
        <v>1051.921052631579</v>
      </c>
      <c r="H6" s="556">
        <v>1249.0238095238096</v>
      </c>
      <c r="I6" s="556">
        <v>1366.5625</v>
      </c>
      <c r="J6" s="556">
        <v>1147.2380952380952</v>
      </c>
      <c r="K6" s="556">
        <v>956.2954545454545</v>
      </c>
      <c r="L6" s="556">
        <v>843.11904761904759</v>
      </c>
      <c r="M6" s="556">
        <v>973.41666666666663</v>
      </c>
      <c r="N6" s="556">
        <v>889.5</v>
      </c>
    </row>
    <row r="7" spans="1:14" ht="14.1" customHeight="1" x14ac:dyDescent="0.2">
      <c r="A7" s="796" t="s">
        <v>517</v>
      </c>
      <c r="B7" s="559" t="s">
        <v>312</v>
      </c>
      <c r="C7" s="557">
        <v>656.35714285714289</v>
      </c>
      <c r="D7" s="557">
        <v>783.73809523809518</v>
      </c>
      <c r="E7" s="557">
        <v>854.45</v>
      </c>
      <c r="F7" s="557">
        <v>1142.6847826086957</v>
      </c>
      <c r="G7" s="557">
        <v>1187.5131578947369</v>
      </c>
      <c r="H7" s="557">
        <v>1230.3333333333333</v>
      </c>
      <c r="I7" s="557">
        <v>1359.675</v>
      </c>
      <c r="J7" s="557">
        <v>1149.3690476190477</v>
      </c>
      <c r="K7" s="557">
        <v>1090.2386363636363</v>
      </c>
      <c r="L7" s="557">
        <v>1043.797619047619</v>
      </c>
      <c r="M7" s="557">
        <v>1094.952380952381</v>
      </c>
      <c r="N7" s="557">
        <v>991.625</v>
      </c>
    </row>
    <row r="8" spans="1:14" ht="14.1" customHeight="1" x14ac:dyDescent="0.2">
      <c r="A8" s="797"/>
      <c r="B8" s="560" t="s">
        <v>313</v>
      </c>
      <c r="C8" s="556">
        <v>664.27380952380952</v>
      </c>
      <c r="D8" s="556">
        <v>790.65476190476193</v>
      </c>
      <c r="E8" s="556">
        <v>864.95</v>
      </c>
      <c r="F8" s="556">
        <v>1158.7282608695652</v>
      </c>
      <c r="G8" s="556">
        <v>1218.171052631579</v>
      </c>
      <c r="H8" s="556">
        <v>1254.0119047619048</v>
      </c>
      <c r="I8" s="556">
        <v>1388.4875</v>
      </c>
      <c r="J8" s="556">
        <v>1152.4285714285713</v>
      </c>
      <c r="K8" s="556">
        <v>1111.215909090909</v>
      </c>
      <c r="L8" s="556">
        <v>1049.8928571428571</v>
      </c>
      <c r="M8" s="556">
        <v>1096.047619047619</v>
      </c>
      <c r="N8" s="556">
        <v>1013.5454545454545</v>
      </c>
    </row>
    <row r="9" spans="1:14" ht="14.1" customHeight="1" x14ac:dyDescent="0.2">
      <c r="A9" s="796" t="s">
        <v>486</v>
      </c>
      <c r="B9" s="559" t="s">
        <v>312</v>
      </c>
      <c r="C9" s="555">
        <v>634.73913043478262</v>
      </c>
      <c r="D9" s="555">
        <v>742.30952380952385</v>
      </c>
      <c r="E9" s="555">
        <v>814.28750000000002</v>
      </c>
      <c r="F9" s="555">
        <v>1114.358695652174</v>
      </c>
      <c r="G9" s="555">
        <v>1133.9047619047619</v>
      </c>
      <c r="H9" s="555">
        <v>1127.6818181818182</v>
      </c>
      <c r="I9" s="555">
        <v>1313.3068181818182</v>
      </c>
      <c r="J9" s="555">
        <v>1141.3333333333333</v>
      </c>
      <c r="K9" s="555">
        <v>1089.9347826086957</v>
      </c>
      <c r="L9" s="555">
        <v>1026.590909090909</v>
      </c>
      <c r="M9" s="555">
        <v>1161.2857142857142</v>
      </c>
      <c r="N9" s="555">
        <v>997.55681818181813</v>
      </c>
    </row>
    <row r="10" spans="1:14" ht="14.1" customHeight="1" x14ac:dyDescent="0.2">
      <c r="A10" s="797"/>
      <c r="B10" s="560" t="s">
        <v>313</v>
      </c>
      <c r="C10" s="556">
        <v>651.70238095238096</v>
      </c>
      <c r="D10" s="556">
        <v>762</v>
      </c>
      <c r="E10" s="556">
        <v>856.36249999999995</v>
      </c>
      <c r="F10" s="556">
        <v>1170.8478260869565</v>
      </c>
      <c r="G10" s="556">
        <v>1168.078947368421</v>
      </c>
      <c r="H10" s="556">
        <v>1164.8214285714287</v>
      </c>
      <c r="I10" s="556">
        <v>1304.3375000000001</v>
      </c>
      <c r="J10" s="556">
        <v>1146.4404761904761</v>
      </c>
      <c r="K10" s="556">
        <v>1085.284090909091</v>
      </c>
      <c r="L10" s="556">
        <v>1050.6309523809523</v>
      </c>
      <c r="M10" s="556">
        <v>1202.7857142857142</v>
      </c>
      <c r="N10" s="556">
        <v>986.60227272727275</v>
      </c>
    </row>
    <row r="11" spans="1:14" ht="14.1" customHeight="1" x14ac:dyDescent="0.2">
      <c r="A11" s="794" t="s">
        <v>314</v>
      </c>
      <c r="B11" s="559" t="s">
        <v>312</v>
      </c>
      <c r="C11" s="555">
        <v>478.76086956521738</v>
      </c>
      <c r="D11" s="555">
        <v>539.34523809523807</v>
      </c>
      <c r="E11" s="555">
        <v>598.04999999999995</v>
      </c>
      <c r="F11" s="555">
        <v>710.07608695652175</v>
      </c>
      <c r="G11" s="555">
        <v>637.65476190476193</v>
      </c>
      <c r="H11" s="555">
        <v>647.875</v>
      </c>
      <c r="I11" s="555">
        <v>663.5795454545455</v>
      </c>
      <c r="J11" s="555">
        <v>591.34523809523807</v>
      </c>
      <c r="K11" s="555">
        <v>601.91304347826087</v>
      </c>
      <c r="L11" s="555">
        <v>554.31818181818187</v>
      </c>
      <c r="M11" s="555">
        <v>547.09523809523807</v>
      </c>
      <c r="N11" s="555">
        <v>499.10227272727275</v>
      </c>
    </row>
    <row r="12" spans="1:14" ht="14.1" customHeight="1" x14ac:dyDescent="0.2">
      <c r="A12" s="795"/>
      <c r="B12" s="560" t="s">
        <v>313</v>
      </c>
      <c r="C12" s="556">
        <v>470.04761904761904</v>
      </c>
      <c r="D12" s="556">
        <v>527.69047619047615</v>
      </c>
      <c r="E12" s="556">
        <v>591.38750000000005</v>
      </c>
      <c r="F12" s="556">
        <v>696.78260869565213</v>
      </c>
      <c r="G12" s="556">
        <v>627.18421052631584</v>
      </c>
      <c r="H12" s="556">
        <v>633.40476190476193</v>
      </c>
      <c r="I12" s="556">
        <v>649.17499999999995</v>
      </c>
      <c r="J12" s="556">
        <v>574.94047619047615</v>
      </c>
      <c r="K12" s="556">
        <v>580.69318181818187</v>
      </c>
      <c r="L12" s="556">
        <v>534.72619047619048</v>
      </c>
      <c r="M12" s="556">
        <v>525.80952380952385</v>
      </c>
      <c r="N12" s="556">
        <v>479.38636363636363</v>
      </c>
    </row>
    <row r="13" spans="1:14" ht="14.1" customHeight="1" x14ac:dyDescent="0.2">
      <c r="B13" s="549"/>
      <c r="N13" s="161" t="s">
        <v>293</v>
      </c>
    </row>
    <row r="14" spans="1:14" ht="14.1" customHeight="1" x14ac:dyDescent="0.2">
      <c r="A14" s="549"/>
    </row>
    <row r="15" spans="1:14" ht="14.1" customHeight="1" x14ac:dyDescent="0.2">
      <c r="A15" s="54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2">
        <f>INDICE!A3</f>
        <v>44866</v>
      </c>
      <c r="C3" s="771">
        <v>41671</v>
      </c>
      <c r="D3" s="771" t="s">
        <v>115</v>
      </c>
      <c r="E3" s="771"/>
      <c r="F3" s="771" t="s">
        <v>116</v>
      </c>
      <c r="G3" s="771"/>
      <c r="H3" s="771"/>
    </row>
    <row r="4" spans="1:8" ht="25.5" x14ac:dyDescent="0.2">
      <c r="A4" s="66"/>
      <c r="B4" s="184" t="s">
        <v>54</v>
      </c>
      <c r="C4" s="185" t="s">
        <v>449</v>
      </c>
      <c r="D4" s="184" t="s">
        <v>54</v>
      </c>
      <c r="E4" s="185" t="s">
        <v>449</v>
      </c>
      <c r="F4" s="184" t="s">
        <v>54</v>
      </c>
      <c r="G4" s="186" t="s">
        <v>449</v>
      </c>
      <c r="H4" s="185" t="s">
        <v>106</v>
      </c>
    </row>
    <row r="5" spans="1:8" x14ac:dyDescent="0.2">
      <c r="A5" s="3" t="s">
        <v>316</v>
      </c>
      <c r="B5" s="71">
        <v>17007.072</v>
      </c>
      <c r="C5" s="72">
        <v>-33.7584273903595</v>
      </c>
      <c r="D5" s="71">
        <v>200353.576</v>
      </c>
      <c r="E5" s="336">
        <v>-18.893899808384539</v>
      </c>
      <c r="F5" s="71">
        <v>227030.49799999999</v>
      </c>
      <c r="G5" s="336">
        <v>-17.409180082461496</v>
      </c>
      <c r="H5" s="72">
        <v>60.645560923367626</v>
      </c>
    </row>
    <row r="6" spans="1:8" x14ac:dyDescent="0.2">
      <c r="A6" s="3" t="s">
        <v>317</v>
      </c>
      <c r="B6" s="58">
        <v>9539.8209999999999</v>
      </c>
      <c r="C6" s="187">
        <v>-25.481314596765891</v>
      </c>
      <c r="D6" s="58">
        <v>127486.549</v>
      </c>
      <c r="E6" s="59">
        <v>59.190606298749302</v>
      </c>
      <c r="F6" s="58">
        <v>137732.99900000001</v>
      </c>
      <c r="G6" s="59">
        <v>59.940164659883031</v>
      </c>
      <c r="H6" s="59">
        <v>36.791951106113657</v>
      </c>
    </row>
    <row r="7" spans="1:8" x14ac:dyDescent="0.2">
      <c r="A7" s="3" t="s">
        <v>318</v>
      </c>
      <c r="B7" s="95">
        <v>819.23299999999995</v>
      </c>
      <c r="C7" s="73">
        <v>-26.876459934966228</v>
      </c>
      <c r="D7" s="95">
        <v>8459.2009999999991</v>
      </c>
      <c r="E7" s="73">
        <v>-29.744706685513915</v>
      </c>
      <c r="F7" s="95">
        <v>9592.8359999999993</v>
      </c>
      <c r="G7" s="187">
        <v>-26.894436596662558</v>
      </c>
      <c r="H7" s="187">
        <v>2.5624879705187196</v>
      </c>
    </row>
    <row r="8" spans="1:8" x14ac:dyDescent="0.2">
      <c r="A8" s="216" t="s">
        <v>186</v>
      </c>
      <c r="B8" s="217">
        <v>27366.126</v>
      </c>
      <c r="C8" s="218">
        <v>-30.887647182229916</v>
      </c>
      <c r="D8" s="217">
        <v>336299.326</v>
      </c>
      <c r="E8" s="218">
        <v>-0.84094273001589748</v>
      </c>
      <c r="F8" s="217">
        <v>374356.33299999998</v>
      </c>
      <c r="G8" s="218">
        <v>6.2341245434991852E-2</v>
      </c>
      <c r="H8" s="219">
        <v>100</v>
      </c>
    </row>
    <row r="9" spans="1:8" x14ac:dyDescent="0.2">
      <c r="A9" s="220" t="s">
        <v>606</v>
      </c>
      <c r="B9" s="74">
        <v>3660.393</v>
      </c>
      <c r="C9" s="75">
        <v>-43.273493294205544</v>
      </c>
      <c r="D9" s="74">
        <v>52541.987000000001</v>
      </c>
      <c r="E9" s="75">
        <v>-26.015974594390244</v>
      </c>
      <c r="F9" s="74">
        <v>59112.205000000002</v>
      </c>
      <c r="G9" s="190">
        <v>-24.035463718758034</v>
      </c>
      <c r="H9" s="190">
        <v>15.790357952886563</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4"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107" priority="8" operator="between">
      <formula>-0.5</formula>
      <formula>0.5</formula>
    </cfRule>
  </conditionalFormatting>
  <conditionalFormatting sqref="E5">
    <cfRule type="cellIs" dxfId="106" priority="7" operator="equal">
      <formula>0</formula>
    </cfRule>
  </conditionalFormatting>
  <conditionalFormatting sqref="G5">
    <cfRule type="cellIs" dxfId="105" priority="6" operator="between">
      <formula>-0.5</formula>
      <formula>0.5</formula>
    </cfRule>
  </conditionalFormatting>
  <conditionalFormatting sqref="G5">
    <cfRule type="cellIs" dxfId="104" priority="5" operator="equal">
      <formula>0</formula>
    </cfRule>
  </conditionalFormatting>
  <conditionalFormatting sqref="C7">
    <cfRule type="cellIs" dxfId="103" priority="3" operator="between">
      <formula>-0.5</formula>
      <formula>0.5</formula>
    </cfRule>
    <cfRule type="cellIs" dxfId="102" priority="4" operator="between">
      <formula>0</formula>
      <formula>0.49</formula>
    </cfRule>
  </conditionalFormatting>
  <conditionalFormatting sqref="E7">
    <cfRule type="cellIs" dxfId="101" priority="1" operator="between">
      <formula>-0.5</formula>
      <formula>0.5</formula>
    </cfRule>
    <cfRule type="cellIs" dxfId="100"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646</v>
      </c>
      <c r="B1" s="53"/>
      <c r="C1" s="53"/>
      <c r="D1" s="6"/>
      <c r="E1" s="6"/>
      <c r="F1" s="6"/>
      <c r="G1" s="6"/>
      <c r="H1" s="3"/>
    </row>
    <row r="2" spans="1:8" x14ac:dyDescent="0.2">
      <c r="A2" s="54"/>
      <c r="B2" s="54"/>
      <c r="C2" s="54"/>
      <c r="D2" s="65"/>
      <c r="E2" s="65"/>
      <c r="F2" s="65"/>
      <c r="G2" s="108"/>
      <c r="H2" s="55" t="s">
        <v>467</v>
      </c>
    </row>
    <row r="3" spans="1:8" ht="14.1" customHeight="1" x14ac:dyDescent="0.2">
      <c r="A3" s="56"/>
      <c r="B3" s="772">
        <f>INDICE!A3</f>
        <v>44866</v>
      </c>
      <c r="C3" s="772">
        <v>41671</v>
      </c>
      <c r="D3" s="771" t="s">
        <v>115</v>
      </c>
      <c r="E3" s="771"/>
      <c r="F3" s="771" t="s">
        <v>116</v>
      </c>
      <c r="G3" s="771"/>
      <c r="H3" s="183"/>
    </row>
    <row r="4" spans="1:8" ht="25.5" x14ac:dyDescent="0.2">
      <c r="A4" s="66"/>
      <c r="B4" s="184" t="s">
        <v>54</v>
      </c>
      <c r="C4" s="185" t="s">
        <v>449</v>
      </c>
      <c r="D4" s="184" t="s">
        <v>54</v>
      </c>
      <c r="E4" s="185" t="s">
        <v>449</v>
      </c>
      <c r="F4" s="184" t="s">
        <v>54</v>
      </c>
      <c r="G4" s="186" t="s">
        <v>449</v>
      </c>
      <c r="H4" s="185" t="s">
        <v>106</v>
      </c>
    </row>
    <row r="5" spans="1:8" x14ac:dyDescent="0.2">
      <c r="A5" s="3" t="s">
        <v>648</v>
      </c>
      <c r="B5" s="71">
        <v>13364.504999999999</v>
      </c>
      <c r="C5" s="72">
        <v>-26.640997109004811</v>
      </c>
      <c r="D5" s="71">
        <v>169248.37899999999</v>
      </c>
      <c r="E5" s="72">
        <v>17.458193261795092</v>
      </c>
      <c r="F5" s="71">
        <v>185441.766</v>
      </c>
      <c r="G5" s="59">
        <v>18.852771473914473</v>
      </c>
      <c r="H5" s="72">
        <v>49.536163717043358</v>
      </c>
    </row>
    <row r="6" spans="1:8" x14ac:dyDescent="0.2">
      <c r="A6" s="3" t="s">
        <v>647</v>
      </c>
      <c r="B6" s="58">
        <v>8003.0889999999999</v>
      </c>
      <c r="C6" s="187">
        <v>-29.036065469110017</v>
      </c>
      <c r="D6" s="58">
        <v>99662.076000000001</v>
      </c>
      <c r="E6" s="59">
        <v>-17.643658126063862</v>
      </c>
      <c r="F6" s="58">
        <v>110090.143</v>
      </c>
      <c r="G6" s="59">
        <v>-16.347287194070461</v>
      </c>
      <c r="H6" s="59">
        <v>29.407848430869205</v>
      </c>
    </row>
    <row r="7" spans="1:8" x14ac:dyDescent="0.2">
      <c r="A7" s="3" t="s">
        <v>649</v>
      </c>
      <c r="B7" s="95">
        <v>5179.299</v>
      </c>
      <c r="C7" s="187">
        <v>-42.327937222032865</v>
      </c>
      <c r="D7" s="95">
        <v>58929.67</v>
      </c>
      <c r="E7" s="187">
        <v>-4.9598939957395407</v>
      </c>
      <c r="F7" s="95">
        <v>69231.588000000003</v>
      </c>
      <c r="G7" s="187">
        <v>-5.6416983308763218</v>
      </c>
      <c r="H7" s="187">
        <v>18.49349988156872</v>
      </c>
    </row>
    <row r="8" spans="1:8" x14ac:dyDescent="0.2">
      <c r="A8" s="700" t="s">
        <v>320</v>
      </c>
      <c r="B8" s="95">
        <v>819.23299999999995</v>
      </c>
      <c r="C8" s="73">
        <v>-26.876459934966228</v>
      </c>
      <c r="D8" s="95">
        <v>8459.2009999999991</v>
      </c>
      <c r="E8" s="73">
        <v>-29.744706685513915</v>
      </c>
      <c r="F8" s="95">
        <v>9592.8359999999993</v>
      </c>
      <c r="G8" s="187">
        <v>-26.894436596662558</v>
      </c>
      <c r="H8" s="187">
        <v>2.5624879705187196</v>
      </c>
    </row>
    <row r="9" spans="1:8" x14ac:dyDescent="0.2">
      <c r="A9" s="216" t="s">
        <v>186</v>
      </c>
      <c r="B9" s="217">
        <v>27366.126</v>
      </c>
      <c r="C9" s="218">
        <v>-30.887647182229916</v>
      </c>
      <c r="D9" s="217">
        <v>336299.326</v>
      </c>
      <c r="E9" s="218">
        <v>-0.84094273001589748</v>
      </c>
      <c r="F9" s="217">
        <v>374356.33299999998</v>
      </c>
      <c r="G9" s="218">
        <v>6.2341245434991852E-2</v>
      </c>
      <c r="H9" s="219">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4" t="s">
        <v>532</v>
      </c>
      <c r="B13" s="1"/>
      <c r="C13" s="1"/>
      <c r="D13" s="1"/>
      <c r="E13" s="1"/>
      <c r="F13" s="1"/>
      <c r="G13" s="1"/>
      <c r="H13" s="1"/>
    </row>
    <row r="14" spans="1:8" s="1" customFormat="1" x14ac:dyDescent="0.2">
      <c r="A14" s="798" t="s">
        <v>650</v>
      </c>
      <c r="B14" s="798"/>
      <c r="C14" s="798"/>
      <c r="D14" s="798"/>
      <c r="E14" s="798"/>
      <c r="F14" s="798"/>
      <c r="G14" s="798"/>
      <c r="H14" s="798"/>
    </row>
    <row r="15" spans="1:8" s="1" customFormat="1" x14ac:dyDescent="0.2">
      <c r="A15" s="798"/>
      <c r="B15" s="798"/>
      <c r="C15" s="798"/>
      <c r="D15" s="798"/>
      <c r="E15" s="798"/>
      <c r="F15" s="798"/>
      <c r="G15" s="798"/>
      <c r="H15" s="798"/>
    </row>
    <row r="16" spans="1:8" s="1" customFormat="1" x14ac:dyDescent="0.2">
      <c r="A16" s="798"/>
      <c r="B16" s="798"/>
      <c r="C16" s="798"/>
      <c r="D16" s="798"/>
      <c r="E16" s="798"/>
      <c r="F16" s="798"/>
      <c r="G16" s="798"/>
      <c r="H16" s="7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99" priority="3" operator="between">
      <formula>-0.5</formula>
      <formula>0.5</formula>
    </cfRule>
    <cfRule type="cellIs" dxfId="98" priority="4" operator="between">
      <formula>0</formula>
      <formula>0.49</formula>
    </cfRule>
  </conditionalFormatting>
  <conditionalFormatting sqref="E8">
    <cfRule type="cellIs" dxfId="97" priority="1" operator="between">
      <formula>-0.5</formula>
      <formula>0.5</formula>
    </cfRule>
    <cfRule type="cellIs" dxfId="96"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799">
        <v>2019</v>
      </c>
      <c r="C3" s="799">
        <v>2020</v>
      </c>
      <c r="D3" s="799">
        <v>2021</v>
      </c>
    </row>
    <row r="4" spans="1:4" x14ac:dyDescent="0.2">
      <c r="A4" s="639"/>
      <c r="B4" s="800"/>
      <c r="C4" s="800"/>
      <c r="D4" s="800"/>
    </row>
    <row r="5" spans="1:4" x14ac:dyDescent="0.2">
      <c r="A5" s="191" t="s">
        <v>321</v>
      </c>
      <c r="B5" s="214">
        <v>12.469654766040348</v>
      </c>
      <c r="C5" s="214">
        <v>-9.7344680397312349</v>
      </c>
      <c r="D5" s="214">
        <v>6.3100666407264345</v>
      </c>
    </row>
    <row r="6" spans="1:4" x14ac:dyDescent="0.2">
      <c r="A6" s="1" t="s">
        <v>127</v>
      </c>
      <c r="B6" s="167">
        <v>12.526098958597446</v>
      </c>
      <c r="C6" s="167">
        <v>-10.474722456794471</v>
      </c>
      <c r="D6" s="167">
        <v>9.0346395860287672</v>
      </c>
    </row>
    <row r="7" spans="1:4" x14ac:dyDescent="0.2">
      <c r="A7" s="1" t="s">
        <v>128</v>
      </c>
      <c r="B7" s="167">
        <v>12.044199552305191</v>
      </c>
      <c r="C7" s="167">
        <v>-9.3068235207088055</v>
      </c>
      <c r="D7" s="167">
        <v>8.6166439570192104</v>
      </c>
    </row>
    <row r="8" spans="1:4" x14ac:dyDescent="0.2">
      <c r="A8" s="1" t="s">
        <v>129</v>
      </c>
      <c r="B8" s="167">
        <v>9.0249648190256764</v>
      </c>
      <c r="C8" s="167">
        <v>-5.8968334824365032</v>
      </c>
      <c r="D8" s="167">
        <v>5.4227857865390705</v>
      </c>
    </row>
    <row r="9" spans="1:4" x14ac:dyDescent="0.2">
      <c r="A9" s="1" t="s">
        <v>130</v>
      </c>
      <c r="B9" s="167">
        <v>5.952988458342503</v>
      </c>
      <c r="C9" s="167">
        <v>-3.2908906687606314</v>
      </c>
      <c r="D9" s="167">
        <v>4.1226409454695396</v>
      </c>
    </row>
    <row r="10" spans="1:4" x14ac:dyDescent="0.2">
      <c r="A10" s="1" t="s">
        <v>131</v>
      </c>
      <c r="B10" s="167">
        <v>2.821515040084825</v>
      </c>
      <c r="C10" s="167">
        <v>-1.7753723980481904</v>
      </c>
      <c r="D10" s="167">
        <v>4.3071754848798651</v>
      </c>
    </row>
    <row r="11" spans="1:4" x14ac:dyDescent="0.2">
      <c r="A11" s="1" t="s">
        <v>132</v>
      </c>
      <c r="B11" s="167">
        <v>-0.94744929185202975</v>
      </c>
      <c r="C11" s="167">
        <v>-1.7948569941967651</v>
      </c>
      <c r="D11" s="167">
        <v>6.1185611455015376</v>
      </c>
    </row>
    <row r="12" spans="1:4" x14ac:dyDescent="0.2">
      <c r="A12" s="1" t="s">
        <v>133</v>
      </c>
      <c r="B12" s="167">
        <v>-4.1849875945960822</v>
      </c>
      <c r="C12" s="167">
        <v>-1.1959293952374623</v>
      </c>
      <c r="D12" s="167">
        <v>6.9161140291284191</v>
      </c>
    </row>
    <row r="13" spans="1:4" x14ac:dyDescent="0.2">
      <c r="A13" s="1" t="s">
        <v>134</v>
      </c>
      <c r="B13" s="167">
        <v>-6.2296596439489154</v>
      </c>
      <c r="C13" s="167">
        <v>-0.38158685600630599</v>
      </c>
      <c r="D13" s="167">
        <v>6.2716381957129936</v>
      </c>
    </row>
    <row r="14" spans="1:4" x14ac:dyDescent="0.2">
      <c r="A14" s="1" t="s">
        <v>135</v>
      </c>
      <c r="B14" s="167">
        <v>-8.7710431753324904</v>
      </c>
      <c r="C14" s="167">
        <v>1.273834907715353</v>
      </c>
      <c r="D14" s="167">
        <v>5.5464303794634464</v>
      </c>
    </row>
    <row r="15" spans="1:4" x14ac:dyDescent="0.2">
      <c r="A15" s="1" t="s">
        <v>136</v>
      </c>
      <c r="B15" s="167">
        <v>-10.17690974038212</v>
      </c>
      <c r="C15" s="167">
        <v>4.5435452085638461</v>
      </c>
      <c r="D15" s="167">
        <v>6.2341245434991852E-2</v>
      </c>
    </row>
    <row r="16" spans="1:4" x14ac:dyDescent="0.2">
      <c r="A16" s="212" t="s">
        <v>137</v>
      </c>
      <c r="B16" s="213">
        <v>-9.9623149171848127</v>
      </c>
      <c r="C16" s="213">
        <v>5.224354862984204</v>
      </c>
      <c r="D16" s="213"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1" customWidth="1"/>
    <col min="2" max="12" width="11" style="541"/>
    <col min="13" max="45" width="11" style="18"/>
    <col min="46" max="16384" width="11" style="541"/>
  </cols>
  <sheetData>
    <row r="1" spans="1:12" x14ac:dyDescent="0.2">
      <c r="A1" s="801" t="s">
        <v>651</v>
      </c>
      <c r="B1" s="801"/>
      <c r="C1" s="801"/>
      <c r="D1" s="801"/>
      <c r="E1" s="801"/>
      <c r="F1" s="801"/>
      <c r="G1" s="18"/>
      <c r="H1" s="18"/>
      <c r="I1" s="18"/>
      <c r="J1" s="18"/>
      <c r="K1" s="18"/>
      <c r="L1" s="18"/>
    </row>
    <row r="2" spans="1:12" x14ac:dyDescent="0.2">
      <c r="A2" s="802"/>
      <c r="B2" s="802"/>
      <c r="C2" s="802"/>
      <c r="D2" s="802"/>
      <c r="E2" s="802"/>
      <c r="F2" s="802"/>
      <c r="G2" s="18"/>
      <c r="H2" s="18"/>
      <c r="I2" s="18"/>
      <c r="J2" s="18"/>
      <c r="K2" s="570"/>
      <c r="L2" s="55" t="s">
        <v>467</v>
      </c>
    </row>
    <row r="3" spans="1:12" x14ac:dyDescent="0.2">
      <c r="A3" s="571"/>
      <c r="B3" s="803">
        <f>INDICE!A3</f>
        <v>44866</v>
      </c>
      <c r="C3" s="804">
        <v>41671</v>
      </c>
      <c r="D3" s="804">
        <v>41671</v>
      </c>
      <c r="E3" s="804">
        <v>41671</v>
      </c>
      <c r="F3" s="805">
        <v>41671</v>
      </c>
      <c r="G3" s="806" t="s">
        <v>116</v>
      </c>
      <c r="H3" s="804"/>
      <c r="I3" s="804"/>
      <c r="J3" s="804"/>
      <c r="K3" s="804"/>
      <c r="L3" s="807" t="s">
        <v>106</v>
      </c>
    </row>
    <row r="4" spans="1:12" ht="38.25" x14ac:dyDescent="0.2">
      <c r="A4" s="547"/>
      <c r="B4" s="701" t="s">
        <v>648</v>
      </c>
      <c r="C4" s="701" t="s">
        <v>647</v>
      </c>
      <c r="D4" s="701" t="s">
        <v>649</v>
      </c>
      <c r="E4" s="701" t="s">
        <v>320</v>
      </c>
      <c r="F4" s="223" t="s">
        <v>186</v>
      </c>
      <c r="G4" s="701" t="s">
        <v>648</v>
      </c>
      <c r="H4" s="701" t="s">
        <v>647</v>
      </c>
      <c r="I4" s="701" t="s">
        <v>649</v>
      </c>
      <c r="J4" s="701" t="s">
        <v>320</v>
      </c>
      <c r="K4" s="224" t="s">
        <v>186</v>
      </c>
      <c r="L4" s="808"/>
    </row>
    <row r="5" spans="1:12" x14ac:dyDescent="0.2">
      <c r="A5" s="544" t="s">
        <v>153</v>
      </c>
      <c r="B5" s="437">
        <v>4046.2660000000001</v>
      </c>
      <c r="C5" s="437">
        <v>505.35500000000002</v>
      </c>
      <c r="D5" s="437">
        <v>214.488</v>
      </c>
      <c r="E5" s="437">
        <v>174.154</v>
      </c>
      <c r="F5" s="572">
        <v>4940.2630000000008</v>
      </c>
      <c r="G5" s="437">
        <v>48040.38</v>
      </c>
      <c r="H5" s="437">
        <v>5980.2372550000009</v>
      </c>
      <c r="I5" s="437">
        <v>2682.7620000000002</v>
      </c>
      <c r="J5" s="437">
        <v>2271.9639999999999</v>
      </c>
      <c r="K5" s="573">
        <v>58975.343255</v>
      </c>
      <c r="L5" s="72">
        <v>15.753679696506548</v>
      </c>
    </row>
    <row r="6" spans="1:12" x14ac:dyDescent="0.2">
      <c r="A6" s="546" t="s">
        <v>154</v>
      </c>
      <c r="B6" s="437">
        <v>760.52300000000002</v>
      </c>
      <c r="C6" s="437">
        <v>529.13099999999997</v>
      </c>
      <c r="D6" s="437">
        <v>248.73400000000001</v>
      </c>
      <c r="E6" s="437">
        <v>57.139000000000003</v>
      </c>
      <c r="F6" s="574">
        <v>1595.5269999999998</v>
      </c>
      <c r="G6" s="437">
        <v>9527.7270000000008</v>
      </c>
      <c r="H6" s="437">
        <v>7191.4880000000003</v>
      </c>
      <c r="I6" s="437">
        <v>3078.28</v>
      </c>
      <c r="J6" s="437">
        <v>701.98299999999995</v>
      </c>
      <c r="K6" s="575">
        <v>20499.477999999999</v>
      </c>
      <c r="L6" s="59">
        <v>5.4758852180178401</v>
      </c>
    </row>
    <row r="7" spans="1:12" x14ac:dyDescent="0.2">
      <c r="A7" s="546" t="s">
        <v>155</v>
      </c>
      <c r="B7" s="437">
        <v>628.58199999999999</v>
      </c>
      <c r="C7" s="437">
        <v>247.316</v>
      </c>
      <c r="D7" s="437">
        <v>105.226</v>
      </c>
      <c r="E7" s="437">
        <v>13.451000000000001</v>
      </c>
      <c r="F7" s="574">
        <v>994.57500000000005</v>
      </c>
      <c r="G7" s="437">
        <v>7921.8649999999998</v>
      </c>
      <c r="H7" s="437">
        <v>4127.2299999999996</v>
      </c>
      <c r="I7" s="437">
        <v>2008.9059999999999</v>
      </c>
      <c r="J7" s="437">
        <v>126.146</v>
      </c>
      <c r="K7" s="575">
        <v>14184.147000000001</v>
      </c>
      <c r="L7" s="59">
        <v>3.7889140829582155</v>
      </c>
    </row>
    <row r="8" spans="1:12" x14ac:dyDescent="0.2">
      <c r="A8" s="546" t="s">
        <v>156</v>
      </c>
      <c r="B8" s="437">
        <v>663.64599999999996</v>
      </c>
      <c r="C8" s="96">
        <v>11.746</v>
      </c>
      <c r="D8" s="437">
        <v>59.872999999999998</v>
      </c>
      <c r="E8" s="96">
        <v>0.58799999999999997</v>
      </c>
      <c r="F8" s="574">
        <v>735.85299999999995</v>
      </c>
      <c r="G8" s="437">
        <v>10033.549000000001</v>
      </c>
      <c r="H8" s="437">
        <v>189.33099999999999</v>
      </c>
      <c r="I8" s="96">
        <v>828.14499999999998</v>
      </c>
      <c r="J8" s="437">
        <v>5.3049999999999997</v>
      </c>
      <c r="K8" s="575">
        <v>11056.330000000002</v>
      </c>
      <c r="L8" s="59">
        <v>2.9534017408895585</v>
      </c>
    </row>
    <row r="9" spans="1:12" x14ac:dyDescent="0.2">
      <c r="A9" s="546" t="s">
        <v>568</v>
      </c>
      <c r="B9" s="437">
        <v>0</v>
      </c>
      <c r="C9" s="437">
        <v>0</v>
      </c>
      <c r="D9" s="437">
        <v>0</v>
      </c>
      <c r="E9" s="96">
        <v>1.964</v>
      </c>
      <c r="F9" s="623">
        <v>1.964</v>
      </c>
      <c r="G9" s="437">
        <v>0</v>
      </c>
      <c r="H9" s="437">
        <v>0</v>
      </c>
      <c r="I9" s="437">
        <v>0</v>
      </c>
      <c r="J9" s="437">
        <v>21.588999999999999</v>
      </c>
      <c r="K9" s="575">
        <v>21.588999999999999</v>
      </c>
      <c r="L9" s="96">
        <v>5.7669217709732483E-3</v>
      </c>
    </row>
    <row r="10" spans="1:12" x14ac:dyDescent="0.2">
      <c r="A10" s="546" t="s">
        <v>158</v>
      </c>
      <c r="B10" s="437">
        <v>128.934</v>
      </c>
      <c r="C10" s="437">
        <v>98.477000000000004</v>
      </c>
      <c r="D10" s="437">
        <v>67.86</v>
      </c>
      <c r="E10" s="437">
        <v>1.581</v>
      </c>
      <c r="F10" s="574">
        <v>296.85200000000003</v>
      </c>
      <c r="G10" s="437">
        <v>1907.087</v>
      </c>
      <c r="H10" s="437">
        <v>1452.4349999999999</v>
      </c>
      <c r="I10" s="437">
        <v>1104.952</v>
      </c>
      <c r="J10" s="437">
        <v>22.957000000000001</v>
      </c>
      <c r="K10" s="575">
        <v>4487.4310000000005</v>
      </c>
      <c r="L10" s="59">
        <v>1.1986967219250666</v>
      </c>
    </row>
    <row r="11" spans="1:12" x14ac:dyDescent="0.2">
      <c r="A11" s="546" t="s">
        <v>159</v>
      </c>
      <c r="B11" s="437">
        <v>76.697999999999993</v>
      </c>
      <c r="C11" s="437">
        <v>718.98299999999995</v>
      </c>
      <c r="D11" s="437">
        <v>515.63599999999997</v>
      </c>
      <c r="E11" s="437">
        <v>52.933999999999997</v>
      </c>
      <c r="F11" s="574">
        <v>1364.251</v>
      </c>
      <c r="G11" s="437">
        <v>1571.8060230000001</v>
      </c>
      <c r="H11" s="437">
        <v>9898.0047307050008</v>
      </c>
      <c r="I11" s="437">
        <v>6918.4581330000001</v>
      </c>
      <c r="J11" s="437">
        <v>630.08699999999999</v>
      </c>
      <c r="K11" s="575">
        <v>19018.355886705001</v>
      </c>
      <c r="L11" s="59">
        <v>5.0802432077056059</v>
      </c>
    </row>
    <row r="12" spans="1:12" x14ac:dyDescent="0.2">
      <c r="A12" s="546" t="s">
        <v>512</v>
      </c>
      <c r="B12" s="437">
        <v>452.33800000000002</v>
      </c>
      <c r="C12" s="437">
        <v>255.36199999999999</v>
      </c>
      <c r="D12" s="437">
        <v>188.12700000000001</v>
      </c>
      <c r="E12" s="437">
        <v>77.013000000000005</v>
      </c>
      <c r="F12" s="574">
        <v>972.84</v>
      </c>
      <c r="G12" s="437">
        <v>8115.8617370000002</v>
      </c>
      <c r="H12" s="437">
        <v>4073.5474160000003</v>
      </c>
      <c r="I12" s="437">
        <v>2796.8820000000001</v>
      </c>
      <c r="J12" s="437">
        <v>718.57399999999996</v>
      </c>
      <c r="K12" s="575">
        <v>15704.865153000001</v>
      </c>
      <c r="L12" s="59">
        <v>4.1951331122810149</v>
      </c>
    </row>
    <row r="13" spans="1:12" x14ac:dyDescent="0.2">
      <c r="A13" s="546" t="s">
        <v>160</v>
      </c>
      <c r="B13" s="437">
        <v>1289.4469999999999</v>
      </c>
      <c r="C13" s="437">
        <v>1807.9490000000001</v>
      </c>
      <c r="D13" s="437">
        <v>1178.0930000000001</v>
      </c>
      <c r="E13" s="437">
        <v>135.77099999999999</v>
      </c>
      <c r="F13" s="574">
        <v>4411.2599999999993</v>
      </c>
      <c r="G13" s="437">
        <v>22451.288</v>
      </c>
      <c r="H13" s="437">
        <v>23790.191423</v>
      </c>
      <c r="I13" s="437">
        <v>15390.686</v>
      </c>
      <c r="J13" s="437">
        <v>1633.81</v>
      </c>
      <c r="K13" s="575">
        <v>63265.975422999996</v>
      </c>
      <c r="L13" s="59">
        <v>16.899806893730936</v>
      </c>
    </row>
    <row r="14" spans="1:12" x14ac:dyDescent="0.2">
      <c r="A14" s="546" t="s">
        <v>323</v>
      </c>
      <c r="B14" s="437">
        <v>1095.0139999999999</v>
      </c>
      <c r="C14" s="437">
        <v>1442.5709999999999</v>
      </c>
      <c r="D14" s="437">
        <v>304.09800000000001</v>
      </c>
      <c r="E14" s="437">
        <v>90.114000000000004</v>
      </c>
      <c r="F14" s="574">
        <v>2931.797</v>
      </c>
      <c r="G14" s="437">
        <v>13841.728999999999</v>
      </c>
      <c r="H14" s="437">
        <v>21023.430984999999</v>
      </c>
      <c r="I14" s="437">
        <v>3430.768</v>
      </c>
      <c r="J14" s="437">
        <v>1083.842134</v>
      </c>
      <c r="K14" s="575">
        <v>39379.770119000001</v>
      </c>
      <c r="L14" s="59">
        <v>10.519248396645651</v>
      </c>
    </row>
    <row r="15" spans="1:12" x14ac:dyDescent="0.2">
      <c r="A15" s="546" t="s">
        <v>163</v>
      </c>
      <c r="B15" s="437">
        <v>1.706</v>
      </c>
      <c r="C15" s="437">
        <v>202.68199999999999</v>
      </c>
      <c r="D15" s="437">
        <v>44.593000000000004</v>
      </c>
      <c r="E15" s="437">
        <v>64.295000000000002</v>
      </c>
      <c r="F15" s="574">
        <v>313.27600000000001</v>
      </c>
      <c r="G15" s="96">
        <v>34.357999999999997</v>
      </c>
      <c r="H15" s="437">
        <v>1876.279</v>
      </c>
      <c r="I15" s="437">
        <v>513.73199999999997</v>
      </c>
      <c r="J15" s="437">
        <v>545.37900000000002</v>
      </c>
      <c r="K15" s="575">
        <v>2969.7479999999996</v>
      </c>
      <c r="L15" s="59">
        <v>0.79328845224439581</v>
      </c>
    </row>
    <row r="16" spans="1:12" x14ac:dyDescent="0.2">
      <c r="A16" s="546" t="s">
        <v>164</v>
      </c>
      <c r="B16" s="437">
        <v>1153.31</v>
      </c>
      <c r="C16" s="437">
        <v>329.96800000000002</v>
      </c>
      <c r="D16" s="437">
        <v>281.86700000000002</v>
      </c>
      <c r="E16" s="437">
        <v>38.417999999999999</v>
      </c>
      <c r="F16" s="574">
        <v>1803.5629999999999</v>
      </c>
      <c r="G16" s="437">
        <v>13170.346</v>
      </c>
      <c r="H16" s="437">
        <v>5450.1612169999999</v>
      </c>
      <c r="I16" s="437">
        <v>2431.4416859999997</v>
      </c>
      <c r="J16" s="437">
        <v>517.077</v>
      </c>
      <c r="K16" s="575">
        <v>21569.025902999998</v>
      </c>
      <c r="L16" s="59">
        <v>5.7615862271849849</v>
      </c>
    </row>
    <row r="17" spans="1:12" x14ac:dyDescent="0.2">
      <c r="A17" s="546" t="s">
        <v>165</v>
      </c>
      <c r="B17" s="96">
        <v>189.44</v>
      </c>
      <c r="C17" s="437">
        <v>30.295999999999999</v>
      </c>
      <c r="D17" s="437">
        <v>85.697000000000003</v>
      </c>
      <c r="E17" s="437">
        <v>6.819</v>
      </c>
      <c r="F17" s="574">
        <v>312.25200000000001</v>
      </c>
      <c r="G17" s="437">
        <v>2528.3649999999998</v>
      </c>
      <c r="H17" s="437">
        <v>423.77499999999998</v>
      </c>
      <c r="I17" s="437">
        <v>1041.309</v>
      </c>
      <c r="J17" s="437">
        <v>77.244</v>
      </c>
      <c r="K17" s="575">
        <v>4070.6929999999998</v>
      </c>
      <c r="L17" s="59">
        <v>1.0873763529875589</v>
      </c>
    </row>
    <row r="18" spans="1:12" x14ac:dyDescent="0.2">
      <c r="A18" s="546" t="s">
        <v>166</v>
      </c>
      <c r="B18" s="437">
        <v>82.997</v>
      </c>
      <c r="C18" s="437">
        <v>292.14100000000002</v>
      </c>
      <c r="D18" s="437">
        <v>1304.5039999999999</v>
      </c>
      <c r="E18" s="437">
        <v>25.428999999999998</v>
      </c>
      <c r="F18" s="574">
        <v>1705.0709999999999</v>
      </c>
      <c r="G18" s="437">
        <v>1670.52</v>
      </c>
      <c r="H18" s="437">
        <v>3734.6320000000001</v>
      </c>
      <c r="I18" s="437">
        <v>17312.338</v>
      </c>
      <c r="J18" s="437">
        <v>294.23700000000002</v>
      </c>
      <c r="K18" s="575">
        <v>23011.726999999999</v>
      </c>
      <c r="L18" s="59">
        <v>6.1469650944459175</v>
      </c>
    </row>
    <row r="19" spans="1:12" x14ac:dyDescent="0.2">
      <c r="A19" s="546" t="s">
        <v>168</v>
      </c>
      <c r="B19" s="437">
        <v>1594.287</v>
      </c>
      <c r="C19" s="437">
        <v>113.77</v>
      </c>
      <c r="D19" s="437">
        <v>45.942</v>
      </c>
      <c r="E19" s="437">
        <v>45.180999999999997</v>
      </c>
      <c r="F19" s="574">
        <v>1799.18</v>
      </c>
      <c r="G19" s="437">
        <v>24316.973999999998</v>
      </c>
      <c r="H19" s="437">
        <v>1668.13</v>
      </c>
      <c r="I19" s="437">
        <v>677.84799999999996</v>
      </c>
      <c r="J19" s="437">
        <v>565.404</v>
      </c>
      <c r="K19" s="575">
        <v>27228.355999999996</v>
      </c>
      <c r="L19" s="59">
        <v>7.2733243320306675</v>
      </c>
    </row>
    <row r="20" spans="1:12" x14ac:dyDescent="0.2">
      <c r="A20" s="546" t="s">
        <v>169</v>
      </c>
      <c r="B20" s="437">
        <v>624.73299999999995</v>
      </c>
      <c r="C20" s="437">
        <v>329.90499999999997</v>
      </c>
      <c r="D20" s="437">
        <v>168.28</v>
      </c>
      <c r="E20" s="437">
        <v>18.760000000000002</v>
      </c>
      <c r="F20" s="574">
        <v>1141.6779999999999</v>
      </c>
      <c r="G20" s="437">
        <v>9145.4570000000003</v>
      </c>
      <c r="H20" s="437">
        <v>4658.1790000000001</v>
      </c>
      <c r="I20" s="437">
        <v>2213.0390000000002</v>
      </c>
      <c r="J20" s="437">
        <v>213.524</v>
      </c>
      <c r="K20" s="575">
        <v>16230.199000000001</v>
      </c>
      <c r="L20" s="59">
        <v>4.3354619463767783</v>
      </c>
    </row>
    <row r="21" spans="1:12" x14ac:dyDescent="0.2">
      <c r="A21" s="546" t="s">
        <v>170</v>
      </c>
      <c r="B21" s="437">
        <v>576.88300000000004</v>
      </c>
      <c r="C21" s="437">
        <v>1087.424</v>
      </c>
      <c r="D21" s="437">
        <v>370.589</v>
      </c>
      <c r="E21" s="437">
        <v>15.318</v>
      </c>
      <c r="F21" s="574">
        <v>2050.2139999999999</v>
      </c>
      <c r="G21" s="437">
        <v>11164.761</v>
      </c>
      <c r="H21" s="437">
        <v>14544.323</v>
      </c>
      <c r="I21" s="437">
        <v>6813.64</v>
      </c>
      <c r="J21" s="437">
        <v>163.404</v>
      </c>
      <c r="K21" s="575">
        <v>32686.128000000001</v>
      </c>
      <c r="L21" s="59">
        <v>8.7312216022983158</v>
      </c>
    </row>
    <row r="22" spans="1:12" x14ac:dyDescent="0.2">
      <c r="A22" s="225" t="s">
        <v>114</v>
      </c>
      <c r="B22" s="174">
        <v>13364.804</v>
      </c>
      <c r="C22" s="174">
        <v>8003.0759999999991</v>
      </c>
      <c r="D22" s="174">
        <v>5183.607</v>
      </c>
      <c r="E22" s="174">
        <v>818.92899999999986</v>
      </c>
      <c r="F22" s="576">
        <v>27370.415999999997</v>
      </c>
      <c r="G22" s="577">
        <v>185442.07375999994</v>
      </c>
      <c r="H22" s="174">
        <v>110081.37502670501</v>
      </c>
      <c r="I22" s="174">
        <v>69243.18681900001</v>
      </c>
      <c r="J22" s="174">
        <v>9592.5261339999997</v>
      </c>
      <c r="K22" s="174">
        <v>374359.1617397049</v>
      </c>
      <c r="L22" s="175">
        <v>100</v>
      </c>
    </row>
    <row r="23" spans="1:12" x14ac:dyDescent="0.2">
      <c r="A23" s="18"/>
      <c r="B23" s="18"/>
      <c r="C23" s="18"/>
      <c r="D23" s="18"/>
      <c r="E23" s="18"/>
      <c r="F23" s="18"/>
      <c r="G23" s="18"/>
      <c r="H23" s="18"/>
      <c r="I23" s="18"/>
      <c r="J23" s="18"/>
      <c r="L23" s="161" t="s">
        <v>220</v>
      </c>
    </row>
    <row r="24" spans="1:12" x14ac:dyDescent="0.2">
      <c r="A24" s="80" t="s">
        <v>489</v>
      </c>
      <c r="B24" s="549"/>
      <c r="C24" s="578"/>
      <c r="D24" s="578"/>
      <c r="E24" s="578"/>
      <c r="F24" s="578"/>
      <c r="G24" s="18"/>
      <c r="H24" s="18"/>
      <c r="I24" s="18"/>
      <c r="J24" s="18"/>
      <c r="K24" s="18"/>
      <c r="L24" s="18"/>
    </row>
    <row r="25" spans="1:12" x14ac:dyDescent="0.2">
      <c r="A25" s="80" t="s">
        <v>221</v>
      </c>
      <c r="B25" s="549"/>
      <c r="C25" s="549"/>
      <c r="D25" s="549"/>
      <c r="E25" s="549"/>
      <c r="F25" s="579"/>
      <c r="G25" s="18"/>
      <c r="H25" s="18"/>
      <c r="I25" s="18"/>
      <c r="J25" s="18"/>
      <c r="K25" s="18"/>
      <c r="L25" s="18"/>
    </row>
    <row r="26" spans="1:12" s="18" customFormat="1" x14ac:dyDescent="0.2">
      <c r="A26" s="798" t="s">
        <v>650</v>
      </c>
      <c r="B26" s="798"/>
      <c r="C26" s="798"/>
      <c r="D26" s="798"/>
      <c r="E26" s="798"/>
      <c r="F26" s="798"/>
      <c r="G26" s="798"/>
      <c r="H26" s="798"/>
    </row>
    <row r="27" spans="1:12" s="18" customFormat="1" x14ac:dyDescent="0.2">
      <c r="A27" s="798"/>
      <c r="B27" s="798"/>
      <c r="C27" s="798"/>
      <c r="D27" s="798"/>
      <c r="E27" s="798"/>
      <c r="F27" s="798"/>
      <c r="G27" s="798"/>
      <c r="H27" s="798"/>
    </row>
    <row r="28" spans="1:12" s="18" customFormat="1" x14ac:dyDescent="0.2">
      <c r="A28" s="798"/>
      <c r="B28" s="798"/>
      <c r="C28" s="798"/>
      <c r="D28" s="798"/>
      <c r="E28" s="798"/>
      <c r="F28" s="798"/>
      <c r="G28" s="798"/>
      <c r="H28" s="798"/>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C8">
    <cfRule type="cellIs" dxfId="95" priority="43" operator="between">
      <formula>0</formula>
      <formula>0.5</formula>
    </cfRule>
    <cfRule type="cellIs" dxfId="94" priority="44" operator="between">
      <formula>0</formula>
      <formula>0.49</formula>
    </cfRule>
  </conditionalFormatting>
  <conditionalFormatting sqref="B17">
    <cfRule type="cellIs" dxfId="93" priority="41" operator="between">
      <formula>0</formula>
      <formula>0.5</formula>
    </cfRule>
    <cfRule type="cellIs" dxfId="92" priority="42" operator="between">
      <formula>0</formula>
      <formula>0.49</formula>
    </cfRule>
  </conditionalFormatting>
  <conditionalFormatting sqref="L9">
    <cfRule type="cellIs" dxfId="91" priority="39" operator="between">
      <formula>0</formula>
      <formula>0.5</formula>
    </cfRule>
    <cfRule type="cellIs" dxfId="90" priority="40" operator="between">
      <formula>0</formula>
      <formula>0.49</formula>
    </cfRule>
  </conditionalFormatting>
  <conditionalFormatting sqref="E8">
    <cfRule type="cellIs" dxfId="89" priority="37" operator="between">
      <formula>0</formula>
      <formula>0.5</formula>
    </cfRule>
    <cfRule type="cellIs" dxfId="88" priority="38" operator="between">
      <formula>0</formula>
      <formula>0.49</formula>
    </cfRule>
  </conditionalFormatting>
  <conditionalFormatting sqref="G15">
    <cfRule type="cellIs" dxfId="87" priority="33" operator="between">
      <formula>0</formula>
      <formula>0.5</formula>
    </cfRule>
    <cfRule type="cellIs" dxfId="86" priority="34" operator="between">
      <formula>0</formula>
      <formula>0.49</formula>
    </cfRule>
  </conditionalFormatting>
  <conditionalFormatting sqref="E9">
    <cfRule type="cellIs" dxfId="85" priority="27" operator="between">
      <formula>0</formula>
      <formula>0.5</formula>
    </cfRule>
    <cfRule type="cellIs" dxfId="84" priority="28" operator="between">
      <formula>0</formula>
      <formula>0.49</formula>
    </cfRule>
  </conditionalFormatting>
  <conditionalFormatting sqref="F9">
    <cfRule type="cellIs" dxfId="83" priority="25" operator="between">
      <formula>0</formula>
      <formula>0.5</formula>
    </cfRule>
    <cfRule type="cellIs" dxfId="82" priority="26" operator="between">
      <formula>0</formula>
      <formula>0.49</formula>
    </cfRule>
  </conditionalFormatting>
  <conditionalFormatting sqref="I8">
    <cfRule type="cellIs" dxfId="81" priority="9" operator="between">
      <formula>0</formula>
      <formula>0.5</formula>
    </cfRule>
    <cfRule type="cellIs" dxfId="80"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87" t="s">
        <v>451</v>
      </c>
      <c r="B3" s="787" t="s">
        <v>452</v>
      </c>
      <c r="C3" s="772">
        <f>INDICE!A3</f>
        <v>44866</v>
      </c>
      <c r="D3" s="772">
        <v>41671</v>
      </c>
      <c r="E3" s="771" t="s">
        <v>115</v>
      </c>
      <c r="F3" s="771"/>
      <c r="G3" s="771" t="s">
        <v>116</v>
      </c>
      <c r="H3" s="771"/>
      <c r="I3" s="771"/>
      <c r="J3" s="161"/>
    </row>
    <row r="4" spans="1:45" x14ac:dyDescent="0.2">
      <c r="A4" s="788"/>
      <c r="B4" s="788"/>
      <c r="C4" s="184" t="s">
        <v>54</v>
      </c>
      <c r="D4" s="185" t="s">
        <v>421</v>
      </c>
      <c r="E4" s="184" t="s">
        <v>54</v>
      </c>
      <c r="F4" s="185" t="s">
        <v>421</v>
      </c>
      <c r="G4" s="184" t="s">
        <v>54</v>
      </c>
      <c r="H4" s="186" t="s">
        <v>421</v>
      </c>
      <c r="I4" s="185" t="s">
        <v>471</v>
      </c>
      <c r="J4" s="10"/>
    </row>
    <row r="5" spans="1:45" x14ac:dyDescent="0.2">
      <c r="A5" s="1"/>
      <c r="B5" s="11" t="s">
        <v>324</v>
      </c>
      <c r="C5" s="457">
        <v>839.95621999999992</v>
      </c>
      <c r="D5" s="142" t="s">
        <v>142</v>
      </c>
      <c r="E5" s="460">
        <v>1919.51361</v>
      </c>
      <c r="F5" s="142">
        <v>121.96743321998986</v>
      </c>
      <c r="G5" s="460">
        <v>1919.51361</v>
      </c>
      <c r="H5" s="142">
        <v>121.96743321998986</v>
      </c>
      <c r="I5" s="499">
        <v>0.4297451509231251</v>
      </c>
      <c r="J5" s="1"/>
    </row>
    <row r="6" spans="1:45" x14ac:dyDescent="0.2">
      <c r="A6" s="1"/>
      <c r="B6" s="11" t="s">
        <v>470</v>
      </c>
      <c r="C6" s="457">
        <v>1805.9158</v>
      </c>
      <c r="D6" s="142" t="s">
        <v>142</v>
      </c>
      <c r="E6" s="460">
        <v>11657.187260000002</v>
      </c>
      <c r="F6" s="142">
        <v>-4.9958975545288702</v>
      </c>
      <c r="G6" s="460">
        <v>11657.187260000002</v>
      </c>
      <c r="H6" s="142">
        <v>-4.9958975545288702</v>
      </c>
      <c r="I6" s="410">
        <v>2.6098380716289018</v>
      </c>
      <c r="J6" s="1"/>
    </row>
    <row r="7" spans="1:45" x14ac:dyDescent="0.2">
      <c r="A7" s="160" t="s">
        <v>458</v>
      </c>
      <c r="B7" s="145"/>
      <c r="C7" s="458">
        <v>2645.8720199999998</v>
      </c>
      <c r="D7" s="148" t="s">
        <v>142</v>
      </c>
      <c r="E7" s="458">
        <v>13576.700870000001</v>
      </c>
      <c r="F7" s="148">
        <v>3.3630439059394308</v>
      </c>
      <c r="G7" s="458">
        <v>13576.700870000001</v>
      </c>
      <c r="H7" s="231">
        <v>3.3630439059394308</v>
      </c>
      <c r="I7" s="148">
        <v>3.0395832225520265</v>
      </c>
      <c r="J7" s="1"/>
    </row>
    <row r="8" spans="1:45" x14ac:dyDescent="0.2">
      <c r="A8" s="191"/>
      <c r="B8" s="11" t="s">
        <v>231</v>
      </c>
      <c r="C8" s="457">
        <v>8229.2866199999989</v>
      </c>
      <c r="D8" s="142">
        <v>13.459299294148074</v>
      </c>
      <c r="E8" s="460">
        <v>117314.91258</v>
      </c>
      <c r="F8" s="149">
        <v>129.49737626848378</v>
      </c>
      <c r="G8" s="460">
        <v>126842.50714999999</v>
      </c>
      <c r="H8" s="149">
        <v>129.83743044493565</v>
      </c>
      <c r="I8" s="755">
        <v>28.39779415715855</v>
      </c>
      <c r="J8" s="1"/>
    </row>
    <row r="9" spans="1:45" x14ac:dyDescent="0.2">
      <c r="A9" s="160" t="s">
        <v>303</v>
      </c>
      <c r="B9" s="145"/>
      <c r="C9" s="458">
        <v>8229.2866199999989</v>
      </c>
      <c r="D9" s="148">
        <v>13.459299294148074</v>
      </c>
      <c r="E9" s="458">
        <v>117314.91258</v>
      </c>
      <c r="F9" s="148">
        <v>129.49737626848378</v>
      </c>
      <c r="G9" s="458">
        <v>126842.50714999999</v>
      </c>
      <c r="H9" s="231">
        <v>129.83743044493565</v>
      </c>
      <c r="I9" s="148">
        <v>28.39779415715855</v>
      </c>
      <c r="J9" s="1"/>
    </row>
    <row r="10" spans="1:45" s="433" customFormat="1" x14ac:dyDescent="0.2">
      <c r="A10" s="661"/>
      <c r="B10" s="11" t="s">
        <v>695</v>
      </c>
      <c r="C10" s="457">
        <v>0</v>
      </c>
      <c r="D10" s="142" t="s">
        <v>142</v>
      </c>
      <c r="E10" s="460">
        <v>29.86627</v>
      </c>
      <c r="F10" s="149">
        <v>1595.5117542535013</v>
      </c>
      <c r="G10" s="460">
        <v>29.86627</v>
      </c>
      <c r="H10" s="149">
        <v>1595.5117542535013</v>
      </c>
      <c r="I10" s="696">
        <v>6.6865296717853462E-3</v>
      </c>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row>
    <row r="11" spans="1:45" s="433" customFormat="1" x14ac:dyDescent="0.2">
      <c r="A11" s="431"/>
      <c r="B11" s="11" t="s">
        <v>234</v>
      </c>
      <c r="C11" s="457">
        <v>992.48861000000011</v>
      </c>
      <c r="D11" s="142">
        <v>-75.405062880683033</v>
      </c>
      <c r="E11" s="460">
        <v>18881.489590000001</v>
      </c>
      <c r="F11" s="149">
        <v>7.9569170570651053</v>
      </c>
      <c r="G11" s="460">
        <v>21616.090960000001</v>
      </c>
      <c r="H11" s="149">
        <v>5.6305064654198338</v>
      </c>
      <c r="I11" s="499">
        <v>4.8394604881041721</v>
      </c>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row>
    <row r="12" spans="1:45" s="433" customFormat="1" x14ac:dyDescent="0.2">
      <c r="A12" s="431"/>
      <c r="B12" s="432" t="s">
        <v>325</v>
      </c>
      <c r="C12" s="459">
        <v>991.61605000000009</v>
      </c>
      <c r="D12" s="419">
        <v>-66.682444762312755</v>
      </c>
      <c r="E12" s="461">
        <v>18864.795750000005</v>
      </c>
      <c r="F12" s="580">
        <v>14.813913084567687</v>
      </c>
      <c r="G12" s="461">
        <v>21599.397120000001</v>
      </c>
      <c r="H12" s="580">
        <v>11.309608239150714</v>
      </c>
      <c r="I12" s="647">
        <v>4.8357230325566247</v>
      </c>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row>
    <row r="13" spans="1:45" s="433" customFormat="1" x14ac:dyDescent="0.2">
      <c r="A13" s="431"/>
      <c r="B13" s="432" t="s">
        <v>322</v>
      </c>
      <c r="C13" s="459">
        <v>0.87255999999999989</v>
      </c>
      <c r="D13" s="419">
        <v>-99.917611520435401</v>
      </c>
      <c r="E13" s="461">
        <v>16.693840000000002</v>
      </c>
      <c r="F13" s="580">
        <v>-98.423741524142116</v>
      </c>
      <c r="G13" s="461">
        <v>16.693840000000002</v>
      </c>
      <c r="H13" s="580">
        <v>-98.423741524142116</v>
      </c>
      <c r="I13" s="647">
        <v>3.7374555475470179E-3</v>
      </c>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row>
    <row r="14" spans="1:45" s="433" customFormat="1" x14ac:dyDescent="0.2">
      <c r="A14" s="431"/>
      <c r="B14" s="11" t="s">
        <v>595</v>
      </c>
      <c r="C14" s="457">
        <v>7.7039999999999997</v>
      </c>
      <c r="D14" s="142">
        <v>-81.988216590292723</v>
      </c>
      <c r="E14" s="460">
        <v>137.18889999999999</v>
      </c>
      <c r="F14" s="149">
        <v>-54.199069885455032</v>
      </c>
      <c r="G14" s="460">
        <v>152.50989999999999</v>
      </c>
      <c r="H14" s="149">
        <v>-49.084107594154901</v>
      </c>
      <c r="I14" s="696">
        <v>3.4144269491671229E-2</v>
      </c>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row>
    <row r="15" spans="1:45" x14ac:dyDescent="0.2">
      <c r="A15" s="1"/>
      <c r="B15" s="11" t="s">
        <v>207</v>
      </c>
      <c r="C15" s="457">
        <v>104.43422</v>
      </c>
      <c r="D15" s="142">
        <v>-92.548444463052959</v>
      </c>
      <c r="E15" s="460">
        <v>3938.1097600000003</v>
      </c>
      <c r="F15" s="149">
        <v>-63.674201253831278</v>
      </c>
      <c r="G15" s="460">
        <v>4858.6666799999994</v>
      </c>
      <c r="H15" s="149">
        <v>-60.337145732534971</v>
      </c>
      <c r="I15" s="499">
        <v>1.0877695447451186</v>
      </c>
      <c r="J15" s="1"/>
    </row>
    <row r="16" spans="1:45" x14ac:dyDescent="0.2">
      <c r="A16" s="1"/>
      <c r="B16" s="432" t="s">
        <v>325</v>
      </c>
      <c r="C16" s="459">
        <v>104.43422</v>
      </c>
      <c r="D16" s="419">
        <v>-92.548444463052959</v>
      </c>
      <c r="E16" s="461">
        <v>2381.31673</v>
      </c>
      <c r="F16" s="580">
        <v>-78.034326731191811</v>
      </c>
      <c r="G16" s="461">
        <v>3301.87365</v>
      </c>
      <c r="H16" s="580">
        <v>-73.045746494893777</v>
      </c>
      <c r="I16" s="647">
        <v>0.73923111701632582</v>
      </c>
      <c r="J16" s="1"/>
    </row>
    <row r="17" spans="1:45" s="433" customFormat="1" x14ac:dyDescent="0.2">
      <c r="A17" s="431"/>
      <c r="B17" s="432" t="s">
        <v>322</v>
      </c>
      <c r="C17" s="459">
        <v>0</v>
      </c>
      <c r="D17" s="419" t="s">
        <v>142</v>
      </c>
      <c r="E17" s="461">
        <v>1556.79303</v>
      </c>
      <c r="F17" s="580" t="s">
        <v>142</v>
      </c>
      <c r="G17" s="461">
        <v>1556.79303</v>
      </c>
      <c r="H17" s="580" t="s">
        <v>142</v>
      </c>
      <c r="I17" s="647">
        <v>0.34853842772879284</v>
      </c>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row>
    <row r="18" spans="1:45" s="433" customFormat="1" x14ac:dyDescent="0.2">
      <c r="A18" s="431"/>
      <c r="B18" s="11" t="s">
        <v>545</v>
      </c>
      <c r="C18" s="457">
        <v>0</v>
      </c>
      <c r="D18" s="142" t="s">
        <v>142</v>
      </c>
      <c r="E18" s="96">
        <v>0.19594</v>
      </c>
      <c r="F18" s="149" t="s">
        <v>142</v>
      </c>
      <c r="G18" s="96">
        <v>0.19594</v>
      </c>
      <c r="H18" s="149" t="s">
        <v>142</v>
      </c>
      <c r="I18" s="696">
        <v>4.3867500825835317E-5</v>
      </c>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row>
    <row r="19" spans="1:45" x14ac:dyDescent="0.2">
      <c r="A19" s="1"/>
      <c r="B19" s="11" t="s">
        <v>236</v>
      </c>
      <c r="C19" s="457">
        <v>664.65138999999999</v>
      </c>
      <c r="D19" s="142">
        <v>101.22618287308849</v>
      </c>
      <c r="E19" s="460">
        <v>4285.0995899999998</v>
      </c>
      <c r="F19" s="149">
        <v>26.997371497058246</v>
      </c>
      <c r="G19" s="460">
        <v>4472.0820400000002</v>
      </c>
      <c r="H19" s="149">
        <v>21.12755682458841</v>
      </c>
      <c r="I19" s="499">
        <v>1.0012200805496749</v>
      </c>
      <c r="J19" s="1"/>
    </row>
    <row r="20" spans="1:45" x14ac:dyDescent="0.2">
      <c r="A20" s="1"/>
      <c r="B20" s="432" t="s">
        <v>325</v>
      </c>
      <c r="C20" s="459">
        <v>664.65138999999999</v>
      </c>
      <c r="D20" s="419">
        <v>101.22618287308849</v>
      </c>
      <c r="E20" s="461">
        <v>4285.0995899999998</v>
      </c>
      <c r="F20" s="580">
        <v>27.02730880485796</v>
      </c>
      <c r="G20" s="461">
        <v>4472.0820400000002</v>
      </c>
      <c r="H20" s="580">
        <v>21.153651478195755</v>
      </c>
      <c r="I20" s="647">
        <v>1.0012200805496749</v>
      </c>
      <c r="J20" s="1"/>
    </row>
    <row r="21" spans="1:45" s="433" customFormat="1" x14ac:dyDescent="0.2">
      <c r="A21" s="1"/>
      <c r="B21" s="432" t="s">
        <v>322</v>
      </c>
      <c r="C21" s="459">
        <v>0</v>
      </c>
      <c r="D21" s="419" t="s">
        <v>142</v>
      </c>
      <c r="E21" s="461">
        <v>0</v>
      </c>
      <c r="F21" s="580">
        <v>-100</v>
      </c>
      <c r="G21" s="461">
        <v>0</v>
      </c>
      <c r="H21" s="580">
        <v>-100</v>
      </c>
      <c r="I21" s="647">
        <v>0</v>
      </c>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row>
    <row r="22" spans="1:45" s="433" customFormat="1" x14ac:dyDescent="0.2">
      <c r="A22" s="1"/>
      <c r="B22" s="11" t="s">
        <v>209</v>
      </c>
      <c r="C22" s="457">
        <v>5003.1486799999993</v>
      </c>
      <c r="D22" s="142">
        <v>38.840181628752454</v>
      </c>
      <c r="E22" s="460">
        <v>49618.241620000001</v>
      </c>
      <c r="F22" s="149">
        <v>55.050447106933063</v>
      </c>
      <c r="G22" s="460">
        <v>53813.492259999999</v>
      </c>
      <c r="H22" s="149">
        <v>60.019476624265486</v>
      </c>
      <c r="I22" s="499">
        <v>12.047889232196757</v>
      </c>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row>
    <row r="23" spans="1:45" x14ac:dyDescent="0.2">
      <c r="A23" s="160" t="s">
        <v>442</v>
      </c>
      <c r="B23" s="145"/>
      <c r="C23" s="458">
        <v>6772.4269000000004</v>
      </c>
      <c r="D23" s="148">
        <v>-28.055842560395483</v>
      </c>
      <c r="E23" s="458">
        <v>76890.19167</v>
      </c>
      <c r="F23" s="148">
        <v>20.126411674725038</v>
      </c>
      <c r="G23" s="458">
        <v>84942.904049999997</v>
      </c>
      <c r="H23" s="231">
        <v>20.766523908393182</v>
      </c>
      <c r="I23" s="148">
        <v>19.017214012260002</v>
      </c>
      <c r="J23" s="1"/>
    </row>
    <row r="24" spans="1:45" x14ac:dyDescent="0.2">
      <c r="A24" s="15"/>
      <c r="B24" s="11" t="s">
        <v>640</v>
      </c>
      <c r="C24" s="457">
        <v>1912.3931699999998</v>
      </c>
      <c r="D24" s="142" t="s">
        <v>142</v>
      </c>
      <c r="E24" s="460">
        <v>5896.2211100000004</v>
      </c>
      <c r="F24" s="149" t="s">
        <v>142</v>
      </c>
      <c r="G24" s="460">
        <v>5896.2211100000004</v>
      </c>
      <c r="H24" s="149" t="s">
        <v>142</v>
      </c>
      <c r="I24" s="499">
        <v>1.3200596326030041</v>
      </c>
      <c r="J24" s="1"/>
    </row>
    <row r="25" spans="1:45" x14ac:dyDescent="0.2">
      <c r="A25" s="15"/>
      <c r="B25" s="11" t="s">
        <v>326</v>
      </c>
      <c r="C25" s="457">
        <v>2652.7608500000001</v>
      </c>
      <c r="D25" s="142">
        <v>49.132081259362124</v>
      </c>
      <c r="E25" s="460">
        <v>14339.076709999999</v>
      </c>
      <c r="F25" s="149">
        <v>-43.306911495848041</v>
      </c>
      <c r="G25" s="460">
        <v>15215.830519999998</v>
      </c>
      <c r="H25" s="149">
        <v>-41.862229950398245</v>
      </c>
      <c r="I25" s="499">
        <v>3.4065553633860879</v>
      </c>
      <c r="J25" s="1"/>
    </row>
    <row r="26" spans="1:45" x14ac:dyDescent="0.2">
      <c r="A26" s="160" t="s">
        <v>340</v>
      </c>
      <c r="B26" s="145"/>
      <c r="C26" s="458">
        <v>4565.1540199999999</v>
      </c>
      <c r="D26" s="148">
        <v>156.64240343118138</v>
      </c>
      <c r="E26" s="458">
        <v>20235.29782</v>
      </c>
      <c r="F26" s="148">
        <v>-19.994742100997282</v>
      </c>
      <c r="G26" s="458">
        <v>21112.051629999998</v>
      </c>
      <c r="H26" s="231">
        <v>-19.333512467365463</v>
      </c>
      <c r="I26" s="148">
        <v>4.7266149959890926</v>
      </c>
      <c r="J26" s="1"/>
    </row>
    <row r="27" spans="1:45" x14ac:dyDescent="0.2">
      <c r="A27" s="15"/>
      <c r="B27" s="11" t="s">
        <v>212</v>
      </c>
      <c r="C27" s="457">
        <v>0</v>
      </c>
      <c r="D27" s="142">
        <v>-100</v>
      </c>
      <c r="E27" s="460">
        <v>3102.5244600000001</v>
      </c>
      <c r="F27" s="142">
        <v>45.588033879487881</v>
      </c>
      <c r="G27" s="460">
        <v>5099.1645699999999</v>
      </c>
      <c r="H27" s="142">
        <v>139.2817055096624</v>
      </c>
      <c r="I27" s="499">
        <v>1.1416127691412943</v>
      </c>
      <c r="J27" s="1"/>
    </row>
    <row r="28" spans="1:45" x14ac:dyDescent="0.2">
      <c r="A28" s="15"/>
      <c r="B28" s="11" t="s">
        <v>213</v>
      </c>
      <c r="C28" s="457">
        <v>6392.9568200000003</v>
      </c>
      <c r="D28" s="142">
        <v>-45.610148505290759</v>
      </c>
      <c r="E28" s="460">
        <v>96892.815099999993</v>
      </c>
      <c r="F28" s="149">
        <v>-42.199100157384159</v>
      </c>
      <c r="G28" s="460">
        <v>107251.03331999999</v>
      </c>
      <c r="H28" s="149">
        <v>-40.764111389775913</v>
      </c>
      <c r="I28" s="499">
        <v>24.011609639363023</v>
      </c>
      <c r="J28" s="1"/>
    </row>
    <row r="29" spans="1:45" x14ac:dyDescent="0.2">
      <c r="A29" s="1"/>
      <c r="B29" s="432" t="s">
        <v>325</v>
      </c>
      <c r="C29" s="459">
        <v>6392.9568200000003</v>
      </c>
      <c r="D29" s="419">
        <v>-21.381480671128315</v>
      </c>
      <c r="E29" s="461">
        <v>91345.384330000015</v>
      </c>
      <c r="F29" s="580">
        <v>-37.565237739054943</v>
      </c>
      <c r="G29" s="461">
        <v>99605.335219999994</v>
      </c>
      <c r="H29" s="580">
        <v>-37.447885806653375</v>
      </c>
      <c r="I29" s="647">
        <v>22.299873047978735</v>
      </c>
      <c r="J29" s="1"/>
    </row>
    <row r="30" spans="1:45" x14ac:dyDescent="0.2">
      <c r="A30" s="1"/>
      <c r="B30" s="432" t="s">
        <v>322</v>
      </c>
      <c r="C30" s="459">
        <v>0</v>
      </c>
      <c r="D30" s="419">
        <v>-100</v>
      </c>
      <c r="E30" s="461">
        <v>5547.4307699999999</v>
      </c>
      <c r="F30" s="580">
        <v>-73.988317431065255</v>
      </c>
      <c r="G30" s="461">
        <v>7645.6980999999996</v>
      </c>
      <c r="H30" s="580">
        <v>-64.962967739845595</v>
      </c>
      <c r="I30" s="647">
        <v>1.7117365913842886</v>
      </c>
      <c r="J30" s="1"/>
    </row>
    <row r="31" spans="1:45" x14ac:dyDescent="0.2">
      <c r="A31" s="431"/>
      <c r="B31" s="11" t="s">
        <v>214</v>
      </c>
      <c r="C31" s="457">
        <v>0</v>
      </c>
      <c r="D31" s="142" t="s">
        <v>142</v>
      </c>
      <c r="E31" s="460">
        <v>2142.7259599999998</v>
      </c>
      <c r="F31" s="149" t="s">
        <v>142</v>
      </c>
      <c r="G31" s="460">
        <v>2142.7259599999998</v>
      </c>
      <c r="H31" s="149" t="s">
        <v>142</v>
      </c>
      <c r="I31" s="499">
        <v>0.47971844860589347</v>
      </c>
      <c r="J31" s="1"/>
    </row>
    <row r="32" spans="1:45" x14ac:dyDescent="0.2">
      <c r="A32" s="1"/>
      <c r="B32" s="11" t="s">
        <v>215</v>
      </c>
      <c r="C32" s="457">
        <v>1379.3536600000002</v>
      </c>
      <c r="D32" s="142" t="s">
        <v>142</v>
      </c>
      <c r="E32" s="460">
        <v>12579.057490000001</v>
      </c>
      <c r="F32" s="149">
        <v>222.07100273850764</v>
      </c>
      <c r="G32" s="460">
        <v>12579.057490000001</v>
      </c>
      <c r="H32" s="149">
        <v>222.07100273850764</v>
      </c>
      <c r="I32" s="499">
        <v>2.81622851296726</v>
      </c>
      <c r="J32" s="1"/>
    </row>
    <row r="33" spans="1:10" x14ac:dyDescent="0.2">
      <c r="A33" s="1"/>
      <c r="B33" s="11" t="s">
        <v>602</v>
      </c>
      <c r="C33" s="457">
        <v>0</v>
      </c>
      <c r="D33" s="142" t="s">
        <v>142</v>
      </c>
      <c r="E33" s="460">
        <v>5942.8699699999997</v>
      </c>
      <c r="F33" s="149">
        <v>-25.713771308262501</v>
      </c>
      <c r="G33" s="460">
        <v>6833.1719699999994</v>
      </c>
      <c r="H33" s="149">
        <v>-24.141154915022387</v>
      </c>
      <c r="I33" s="499">
        <v>1.5298263602993249</v>
      </c>
      <c r="J33" s="1"/>
    </row>
    <row r="34" spans="1:10" x14ac:dyDescent="0.2">
      <c r="A34" s="1"/>
      <c r="B34" s="11" t="s">
        <v>217</v>
      </c>
      <c r="C34" s="457">
        <v>4742.5786100000005</v>
      </c>
      <c r="D34" s="142">
        <v>22.061539337559626</v>
      </c>
      <c r="E34" s="460">
        <v>58954.230199999991</v>
      </c>
      <c r="F34" s="142">
        <v>43.821517117854235</v>
      </c>
      <c r="G34" s="460">
        <v>65653.213489999995</v>
      </c>
      <c r="H34" s="142">
        <v>34.017039484971477</v>
      </c>
      <c r="I34" s="499">
        <v>14.698593431618439</v>
      </c>
      <c r="J34" s="1"/>
    </row>
    <row r="35" spans="1:10" x14ac:dyDescent="0.2">
      <c r="A35" s="160" t="s">
        <v>443</v>
      </c>
      <c r="B35" s="145"/>
      <c r="C35" s="458">
        <v>12514.889090000001</v>
      </c>
      <c r="D35" s="148">
        <v>-29.574447353621725</v>
      </c>
      <c r="E35" s="458">
        <v>179614.22317999994</v>
      </c>
      <c r="F35" s="148">
        <v>-19.332490383262321</v>
      </c>
      <c r="G35" s="458">
        <v>199558.36679999996</v>
      </c>
      <c r="H35" s="231">
        <v>-18.577742998698088</v>
      </c>
      <c r="I35" s="148">
        <v>44.677589161995229</v>
      </c>
      <c r="J35" s="1"/>
    </row>
    <row r="36" spans="1:10" x14ac:dyDescent="0.2">
      <c r="A36" s="15"/>
      <c r="B36" s="11" t="s">
        <v>660</v>
      </c>
      <c r="C36" s="457">
        <v>0</v>
      </c>
      <c r="D36" s="142">
        <v>-100</v>
      </c>
      <c r="E36" s="460">
        <v>58.301519999999996</v>
      </c>
      <c r="F36" s="142">
        <v>-91.29612684308853</v>
      </c>
      <c r="G36" s="460">
        <v>230.59794999999997</v>
      </c>
      <c r="H36" s="142">
        <v>-65.573876855289313</v>
      </c>
      <c r="I36" s="647">
        <v>5.1626802909364757E-2</v>
      </c>
      <c r="J36" s="166"/>
    </row>
    <row r="37" spans="1:10" x14ac:dyDescent="0.2">
      <c r="A37" s="1"/>
      <c r="B37" s="11" t="s">
        <v>676</v>
      </c>
      <c r="C37" s="457">
        <v>0</v>
      </c>
      <c r="D37" s="142" t="s">
        <v>142</v>
      </c>
      <c r="E37" s="460">
        <v>167.39046999999999</v>
      </c>
      <c r="F37" s="149" t="s">
        <v>142</v>
      </c>
      <c r="G37" s="460">
        <v>167.39046999999999</v>
      </c>
      <c r="H37" s="149" t="s">
        <v>142</v>
      </c>
      <c r="I37" s="676">
        <v>3.7475765953669291E-2</v>
      </c>
      <c r="J37" s="1"/>
    </row>
    <row r="38" spans="1:10" x14ac:dyDescent="0.2">
      <c r="A38" s="15"/>
      <c r="B38" s="11" t="s">
        <v>692</v>
      </c>
      <c r="C38" s="457">
        <v>0</v>
      </c>
      <c r="D38" s="142" t="s">
        <v>142</v>
      </c>
      <c r="E38" s="460">
        <v>154.28510999999997</v>
      </c>
      <c r="F38" s="142" t="s">
        <v>142</v>
      </c>
      <c r="G38" s="460">
        <v>154.28510999999997</v>
      </c>
      <c r="H38" s="142" t="s">
        <v>142</v>
      </c>
      <c r="I38" s="676">
        <v>3.4541707616306476E-2</v>
      </c>
      <c r="J38" s="1"/>
    </row>
    <row r="39" spans="1:10" ht="14.25" customHeight="1" x14ac:dyDescent="0.2">
      <c r="A39" s="15"/>
      <c r="B39" s="11" t="s">
        <v>576</v>
      </c>
      <c r="C39" s="457">
        <v>0</v>
      </c>
      <c r="D39" s="142" t="s">
        <v>142</v>
      </c>
      <c r="E39" s="460">
        <v>78.434839999999994</v>
      </c>
      <c r="F39" s="142" t="s">
        <v>142</v>
      </c>
      <c r="G39" s="460">
        <v>78.434839999999994</v>
      </c>
      <c r="H39" s="142" t="s">
        <v>142</v>
      </c>
      <c r="I39" s="676">
        <v>1.7560173565756152E-2</v>
      </c>
      <c r="J39" s="1"/>
    </row>
    <row r="40" spans="1:10" ht="14.25" customHeight="1" x14ac:dyDescent="0.2">
      <c r="A40" s="15"/>
      <c r="B40" s="11" t="s">
        <v>639</v>
      </c>
      <c r="C40" s="457">
        <v>0</v>
      </c>
      <c r="D40" s="142" t="s">
        <v>142</v>
      </c>
      <c r="E40" s="460">
        <v>0</v>
      </c>
      <c r="F40" s="142">
        <v>-100</v>
      </c>
      <c r="G40" s="460">
        <v>0</v>
      </c>
      <c r="H40" s="142">
        <v>-100</v>
      </c>
      <c r="I40" s="499">
        <v>0</v>
      </c>
      <c r="J40" s="1"/>
    </row>
    <row r="41" spans="1:10" ht="14.25" customHeight="1" x14ac:dyDescent="0.2">
      <c r="A41" s="160" t="s">
        <v>459</v>
      </c>
      <c r="B41" s="145"/>
      <c r="C41" s="458">
        <v>0</v>
      </c>
      <c r="D41" s="148">
        <v>-100</v>
      </c>
      <c r="E41" s="458">
        <v>458.41193999999996</v>
      </c>
      <c r="F41" s="148">
        <v>-45.305831823774646</v>
      </c>
      <c r="G41" s="458">
        <v>630.70836999999995</v>
      </c>
      <c r="H41" s="231">
        <v>-24.74875401602111</v>
      </c>
      <c r="I41" s="148">
        <v>0.14120445004509669</v>
      </c>
      <c r="J41" s="1"/>
    </row>
    <row r="42" spans="1:10" ht="14.25" customHeight="1" x14ac:dyDescent="0.2">
      <c r="A42" s="669" t="s">
        <v>114</v>
      </c>
      <c r="B42" s="670"/>
      <c r="C42" s="670">
        <v>34727.628649999991</v>
      </c>
      <c r="D42" s="671">
        <v>-5.8502858651670184</v>
      </c>
      <c r="E42" s="150">
        <v>408089.73805999995</v>
      </c>
      <c r="F42" s="671">
        <v>8.2318523582898298</v>
      </c>
      <c r="G42" s="150">
        <v>446663.23886999994</v>
      </c>
      <c r="H42" s="672">
        <v>8.7406324299657356</v>
      </c>
      <c r="I42" s="673">
        <v>100</v>
      </c>
      <c r="J42" s="1"/>
    </row>
    <row r="43" spans="1:10" ht="14.25" customHeight="1" x14ac:dyDescent="0.2">
      <c r="A43" s="686"/>
      <c r="B43" s="712" t="s">
        <v>327</v>
      </c>
      <c r="C43" s="181">
        <v>8153.6584799999991</v>
      </c>
      <c r="D43" s="155">
        <v>-36.496421532895596</v>
      </c>
      <c r="E43" s="521">
        <v>116906.46267000001</v>
      </c>
      <c r="F43" s="522">
        <v>-33.933346343216087</v>
      </c>
      <c r="G43" s="521">
        <v>129008.55429999999</v>
      </c>
      <c r="H43" s="522">
        <v>-33.700150250777369</v>
      </c>
      <c r="I43" s="522">
        <v>28.882733807773143</v>
      </c>
    </row>
    <row r="44" spans="1:10" s="1" customFormat="1" ht="15" customHeight="1" x14ac:dyDescent="0.2">
      <c r="A44" s="686"/>
      <c r="B44" s="712" t="s">
        <v>328</v>
      </c>
      <c r="C44" s="181">
        <v>26573.970169999997</v>
      </c>
      <c r="D44" s="155">
        <v>10.513727352001627</v>
      </c>
      <c r="E44" s="521">
        <v>291183.27538999997</v>
      </c>
      <c r="F44" s="522">
        <v>45.51951641822113</v>
      </c>
      <c r="G44" s="521">
        <v>317654.68457000004</v>
      </c>
      <c r="H44" s="522">
        <v>46.942133179697123</v>
      </c>
      <c r="I44" s="522">
        <v>71.117266192226879</v>
      </c>
    </row>
    <row r="45" spans="1:10" s="1" customFormat="1" ht="13.5" customHeight="1" x14ac:dyDescent="0.2">
      <c r="A45" s="475"/>
      <c r="B45" s="753" t="s">
        <v>446</v>
      </c>
      <c r="C45" s="412">
        <v>9998.5648399999991</v>
      </c>
      <c r="D45" s="413">
        <v>-27.192229801261586</v>
      </c>
      <c r="E45" s="414">
        <v>144812.55462000001</v>
      </c>
      <c r="F45" s="415">
        <v>72.818880508626762</v>
      </c>
      <c r="G45" s="414">
        <v>158369.90735999998</v>
      </c>
      <c r="H45" s="415">
        <v>71.090698007309157</v>
      </c>
      <c r="I45" s="415">
        <v>35.456221506084837</v>
      </c>
    </row>
    <row r="46" spans="1:10" s="1" customFormat="1" x14ac:dyDescent="0.2">
      <c r="A46" s="475"/>
      <c r="B46" s="753" t="s">
        <v>447</v>
      </c>
      <c r="C46" s="412">
        <v>24729.063809999992</v>
      </c>
      <c r="D46" s="413">
        <v>6.8084999578705503</v>
      </c>
      <c r="E46" s="414">
        <v>263277.18343999994</v>
      </c>
      <c r="F46" s="415">
        <v>-10.223057092676411</v>
      </c>
      <c r="G46" s="414">
        <v>288293.33150999999</v>
      </c>
      <c r="H46" s="415">
        <v>-9.397367599720468</v>
      </c>
      <c r="I46" s="415">
        <v>64.54377849391517</v>
      </c>
    </row>
    <row r="47" spans="1:10" s="1" customFormat="1" ht="12.75" customHeight="1" x14ac:dyDescent="0.2">
      <c r="A47" s="686"/>
      <c r="B47" s="712" t="s">
        <v>693</v>
      </c>
      <c r="C47" s="181">
        <v>1657.14</v>
      </c>
      <c r="D47" s="155">
        <v>-62.041284369520632</v>
      </c>
      <c r="E47" s="521">
        <v>23196.651389999999</v>
      </c>
      <c r="F47" s="522">
        <v>11.170874353639732</v>
      </c>
      <c r="G47" s="521">
        <v>26118.235210000003</v>
      </c>
      <c r="H47" s="522">
        <v>8.1156766687383364</v>
      </c>
      <c r="I47" s="522">
        <v>5.8474109658264579</v>
      </c>
    </row>
    <row r="48" spans="1:10" s="1" customFormat="1" x14ac:dyDescent="0.2">
      <c r="A48" s="161"/>
      <c r="B48" s="161"/>
      <c r="C48" s="161"/>
      <c r="D48" s="161"/>
      <c r="E48" s="161"/>
      <c r="F48" s="161"/>
      <c r="G48" s="161"/>
      <c r="H48" s="161"/>
      <c r="I48" s="161" t="s">
        <v>220</v>
      </c>
    </row>
    <row r="49" spans="1:9" s="1" customFormat="1" ht="24" customHeight="1" x14ac:dyDescent="0.2">
      <c r="A49" s="809" t="s">
        <v>620</v>
      </c>
      <c r="B49" s="809"/>
      <c r="C49" s="809"/>
      <c r="D49" s="809"/>
      <c r="E49" s="809"/>
      <c r="F49" s="809"/>
      <c r="G49" s="809"/>
      <c r="H49" s="809"/>
      <c r="I49" s="809"/>
    </row>
    <row r="50" spans="1:9" s="1" customFormat="1" x14ac:dyDescent="0.2">
      <c r="A50" s="434" t="s">
        <v>472</v>
      </c>
      <c r="I50" s="665"/>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49:I49"/>
    <mergeCell ref="A3:A4"/>
    <mergeCell ref="B3:B4"/>
    <mergeCell ref="C3:D3"/>
    <mergeCell ref="E3:F3"/>
    <mergeCell ref="G3:I3"/>
  </mergeCells>
  <conditionalFormatting sqref="I37:I39">
    <cfRule type="cellIs" dxfId="79" priority="27" operator="between">
      <formula>0</formula>
      <formula>0.5</formula>
    </cfRule>
    <cfRule type="cellIs" dxfId="78" priority="28" operator="between">
      <formula>0</formula>
      <formula>0.49</formula>
    </cfRule>
  </conditionalFormatting>
  <conditionalFormatting sqref="I10">
    <cfRule type="cellIs" dxfId="77" priority="15" operator="between">
      <formula>0</formula>
      <formula>0.5</formula>
    </cfRule>
    <cfRule type="cellIs" dxfId="76" priority="16" operator="between">
      <formula>0</formula>
      <formula>0.49</formula>
    </cfRule>
  </conditionalFormatting>
  <conditionalFormatting sqref="I8">
    <cfRule type="cellIs" dxfId="75" priority="13" operator="between">
      <formula>0</formula>
      <formula>0.5</formula>
    </cfRule>
    <cfRule type="cellIs" dxfId="74" priority="14" operator="between">
      <formula>0</formula>
      <formula>0.49</formula>
    </cfRule>
  </conditionalFormatting>
  <conditionalFormatting sqref="I14">
    <cfRule type="cellIs" dxfId="73" priority="7" operator="between">
      <formula>0</formula>
      <formula>0.5</formula>
    </cfRule>
    <cfRule type="cellIs" dxfId="72" priority="8" operator="between">
      <formula>0</formula>
      <formula>0.49</formula>
    </cfRule>
  </conditionalFormatting>
  <conditionalFormatting sqref="I18">
    <cfRule type="cellIs" dxfId="71" priority="5" operator="between">
      <formula>0</formula>
      <formula>0.5</formula>
    </cfRule>
    <cfRule type="cellIs" dxfId="70" priority="6" operator="between">
      <formula>0</formula>
      <formula>0.49</formula>
    </cfRule>
  </conditionalFormatting>
  <conditionalFormatting sqref="E18">
    <cfRule type="cellIs" dxfId="69" priority="3" operator="between">
      <formula>0</formula>
      <formula>0.5</formula>
    </cfRule>
    <cfRule type="cellIs" dxfId="68" priority="4" operator="between">
      <formula>0</formula>
      <formula>0.49</formula>
    </cfRule>
  </conditionalFormatting>
  <conditionalFormatting sqref="G18">
    <cfRule type="cellIs" dxfId="67" priority="1" operator="between">
      <formula>0</formula>
      <formula>0.5</formula>
    </cfRule>
    <cfRule type="cellIs" dxfId="66"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1" t="s">
        <v>18</v>
      </c>
      <c r="B1" s="801"/>
      <c r="C1" s="801"/>
      <c r="D1" s="801"/>
      <c r="E1" s="801"/>
      <c r="F1" s="801"/>
      <c r="G1" s="1"/>
      <c r="H1" s="1"/>
    </row>
    <row r="2" spans="1:9" x14ac:dyDescent="0.2">
      <c r="A2" s="802"/>
      <c r="B2" s="802"/>
      <c r="C2" s="802"/>
      <c r="D2" s="802"/>
      <c r="E2" s="802"/>
      <c r="F2" s="802"/>
      <c r="G2" s="10"/>
      <c r="H2" s="55" t="s">
        <v>467</v>
      </c>
    </row>
    <row r="3" spans="1:9" x14ac:dyDescent="0.2">
      <c r="A3" s="11"/>
      <c r="B3" s="772">
        <f>INDICE!A3</f>
        <v>44866</v>
      </c>
      <c r="C3" s="772">
        <v>41671</v>
      </c>
      <c r="D3" s="771" t="s">
        <v>115</v>
      </c>
      <c r="E3" s="771"/>
      <c r="F3" s="771" t="s">
        <v>116</v>
      </c>
      <c r="G3" s="771"/>
      <c r="H3" s="771"/>
    </row>
    <row r="4" spans="1:9" x14ac:dyDescent="0.2">
      <c r="A4" s="260"/>
      <c r="B4" s="184" t="s">
        <v>54</v>
      </c>
      <c r="C4" s="185" t="s">
        <v>421</v>
      </c>
      <c r="D4" s="184" t="s">
        <v>54</v>
      </c>
      <c r="E4" s="185" t="s">
        <v>421</v>
      </c>
      <c r="F4" s="184" t="s">
        <v>54</v>
      </c>
      <c r="G4" s="186" t="s">
        <v>421</v>
      </c>
      <c r="H4" s="185" t="s">
        <v>471</v>
      </c>
      <c r="I4" s="55"/>
    </row>
    <row r="5" spans="1:9" ht="14.1" customHeight="1" x14ac:dyDescent="0.2">
      <c r="A5" s="416" t="s">
        <v>329</v>
      </c>
      <c r="B5" s="233">
        <v>8153.6584800000001</v>
      </c>
      <c r="C5" s="234">
        <v>-36.496421532895589</v>
      </c>
      <c r="D5" s="233">
        <v>116906.46267000001</v>
      </c>
      <c r="E5" s="234">
        <v>-33.933346343216087</v>
      </c>
      <c r="F5" s="233">
        <v>129008.55430000002</v>
      </c>
      <c r="G5" s="234">
        <v>-33.700150250777348</v>
      </c>
      <c r="H5" s="234">
        <v>28.882733807773146</v>
      </c>
    </row>
    <row r="6" spans="1:9" x14ac:dyDescent="0.2">
      <c r="A6" s="409" t="s">
        <v>330</v>
      </c>
      <c r="B6" s="435">
        <v>6392.9568200000003</v>
      </c>
      <c r="C6" s="507">
        <v>-21.381480671128315</v>
      </c>
      <c r="D6" s="435">
        <v>91345.384330000015</v>
      </c>
      <c r="E6" s="436">
        <v>13.574160105032613</v>
      </c>
      <c r="F6" s="435">
        <v>99605.335219999994</v>
      </c>
      <c r="G6" s="436">
        <v>14.327912153268297</v>
      </c>
      <c r="H6" s="436">
        <v>22.299873047978732</v>
      </c>
    </row>
    <row r="7" spans="1:9" x14ac:dyDescent="0.2">
      <c r="A7" s="409" t="s">
        <v>331</v>
      </c>
      <c r="B7" s="437">
        <v>0</v>
      </c>
      <c r="C7" s="436" t="s">
        <v>142</v>
      </c>
      <c r="D7" s="435">
        <v>0</v>
      </c>
      <c r="E7" s="436">
        <v>-100</v>
      </c>
      <c r="F7" s="435">
        <v>0</v>
      </c>
      <c r="G7" s="436">
        <v>-100</v>
      </c>
      <c r="H7" s="730">
        <v>0</v>
      </c>
    </row>
    <row r="8" spans="1:9" x14ac:dyDescent="0.2">
      <c r="A8" s="409" t="s">
        <v>519</v>
      </c>
      <c r="B8" s="437">
        <v>664.65138999999999</v>
      </c>
      <c r="C8" s="474">
        <v>101.22618287308849</v>
      </c>
      <c r="D8" s="435">
        <v>4285.0995899999998</v>
      </c>
      <c r="E8" s="474">
        <v>27.02730880485796</v>
      </c>
      <c r="F8" s="435">
        <v>4472.0820400000002</v>
      </c>
      <c r="G8" s="474">
        <v>21.153651478195755</v>
      </c>
      <c r="H8" s="436">
        <v>1.0012200805496747</v>
      </c>
    </row>
    <row r="9" spans="1:9" x14ac:dyDescent="0.2">
      <c r="A9" s="409" t="s">
        <v>520</v>
      </c>
      <c r="B9" s="435">
        <v>1096.05027</v>
      </c>
      <c r="C9" s="436">
        <v>-74.963250890308004</v>
      </c>
      <c r="D9" s="435">
        <v>21275.978749999998</v>
      </c>
      <c r="E9" s="436">
        <v>-21.990578365659889</v>
      </c>
      <c r="F9" s="435">
        <v>24931.137039999998</v>
      </c>
      <c r="G9" s="436">
        <v>-21.244733416991824</v>
      </c>
      <c r="H9" s="436">
        <v>5.5816406792447344</v>
      </c>
    </row>
    <row r="10" spans="1:9" x14ac:dyDescent="0.2">
      <c r="A10" s="416" t="s">
        <v>332</v>
      </c>
      <c r="B10" s="418">
        <v>26565.393609999999</v>
      </c>
      <c r="C10" s="234">
        <v>10.674924862088265</v>
      </c>
      <c r="D10" s="418">
        <v>291029.19671000005</v>
      </c>
      <c r="E10" s="234">
        <v>45.661137632650053</v>
      </c>
      <c r="F10" s="418">
        <v>317485.28489000007</v>
      </c>
      <c r="G10" s="234">
        <v>47.068089054447846</v>
      </c>
      <c r="H10" s="234">
        <v>71.07934059968683</v>
      </c>
    </row>
    <row r="11" spans="1:9" x14ac:dyDescent="0.2">
      <c r="A11" s="409" t="s">
        <v>333</v>
      </c>
      <c r="B11" s="435">
        <v>3461.6061</v>
      </c>
      <c r="C11" s="438">
        <v>-22.74770374225076</v>
      </c>
      <c r="D11" s="435">
        <v>47877.177200000006</v>
      </c>
      <c r="E11" s="436">
        <v>35.295906096564153</v>
      </c>
      <c r="F11" s="435">
        <v>50913.406780000005</v>
      </c>
      <c r="G11" s="436">
        <v>31.32485836933666</v>
      </c>
      <c r="H11" s="436">
        <v>11.398611380870365</v>
      </c>
    </row>
    <row r="12" spans="1:9" x14ac:dyDescent="0.2">
      <c r="A12" s="409" t="s">
        <v>334</v>
      </c>
      <c r="B12" s="435">
        <v>4418.6489299999994</v>
      </c>
      <c r="C12" s="436">
        <v>-19.155021690890514</v>
      </c>
      <c r="D12" s="435">
        <v>58759.294880000001</v>
      </c>
      <c r="E12" s="436">
        <v>42.873350854376234</v>
      </c>
      <c r="F12" s="435">
        <v>64844.512669999996</v>
      </c>
      <c r="G12" s="436">
        <v>50.569239781672628</v>
      </c>
      <c r="H12" s="436">
        <v>14.51753961979235</v>
      </c>
    </row>
    <row r="13" spans="1:9" x14ac:dyDescent="0.2">
      <c r="A13" s="409" t="s">
        <v>335</v>
      </c>
      <c r="B13" s="435">
        <v>4457.9414999999999</v>
      </c>
      <c r="C13" s="444">
        <v>-3.3783643385747983</v>
      </c>
      <c r="D13" s="435">
        <v>52554.992549999995</v>
      </c>
      <c r="E13" s="436">
        <v>60.725185945816726</v>
      </c>
      <c r="F13" s="435">
        <v>56754.566229999997</v>
      </c>
      <c r="G13" s="436">
        <v>63.908225986860309</v>
      </c>
      <c r="H13" s="436">
        <v>12.706343681557875</v>
      </c>
    </row>
    <row r="14" spans="1:9" x14ac:dyDescent="0.2">
      <c r="A14" s="409" t="s">
        <v>336</v>
      </c>
      <c r="B14" s="435">
        <v>7285.8502399999988</v>
      </c>
      <c r="C14" s="436">
        <v>45.1125229136507</v>
      </c>
      <c r="D14" s="435">
        <v>57570.625120000004</v>
      </c>
      <c r="E14" s="436">
        <v>34.27714144622626</v>
      </c>
      <c r="F14" s="435">
        <v>64240.605670000004</v>
      </c>
      <c r="G14" s="436">
        <v>36.748451462437842</v>
      </c>
      <c r="H14" s="436">
        <v>14.382335522511411</v>
      </c>
    </row>
    <row r="15" spans="1:9" x14ac:dyDescent="0.2">
      <c r="A15" s="409" t="s">
        <v>337</v>
      </c>
      <c r="B15" s="435">
        <v>2105.9211</v>
      </c>
      <c r="C15" s="444">
        <v>-3.6748691518609338</v>
      </c>
      <c r="D15" s="435">
        <v>22462.237470000007</v>
      </c>
      <c r="E15" s="436">
        <v>-4.5919567172934528</v>
      </c>
      <c r="F15" s="435">
        <v>24486.453399999999</v>
      </c>
      <c r="G15" s="436">
        <v>-6.6334886069435699</v>
      </c>
      <c r="H15" s="436">
        <v>5.4820838764227711</v>
      </c>
    </row>
    <row r="16" spans="1:9" x14ac:dyDescent="0.2">
      <c r="A16" s="409" t="s">
        <v>338</v>
      </c>
      <c r="B16" s="435">
        <v>4835.4257400000006</v>
      </c>
      <c r="C16" s="436">
        <v>116.28381018961578</v>
      </c>
      <c r="D16" s="435">
        <v>51804.869490000005</v>
      </c>
      <c r="E16" s="436">
        <v>114.34907235100465</v>
      </c>
      <c r="F16" s="435">
        <v>56245.740139999994</v>
      </c>
      <c r="G16" s="436">
        <v>114.58089961883324</v>
      </c>
      <c r="H16" s="678">
        <v>12.59242651853204</v>
      </c>
    </row>
    <row r="17" spans="1:8" x14ac:dyDescent="0.2">
      <c r="A17" s="416" t="s">
        <v>539</v>
      </c>
      <c r="B17" s="523">
        <v>8.5765599999999989</v>
      </c>
      <c r="C17" s="668">
        <v>-79.948190404937819</v>
      </c>
      <c r="D17" s="418">
        <v>154.07867999999999</v>
      </c>
      <c r="E17" s="657">
        <v>-48.696567665088807</v>
      </c>
      <c r="F17" s="418">
        <v>169.39967999999999</v>
      </c>
      <c r="G17" s="420">
        <v>-43.595148787388311</v>
      </c>
      <c r="H17" s="729">
        <v>3.792559254004408E-2</v>
      </c>
    </row>
    <row r="18" spans="1:8" x14ac:dyDescent="0.2">
      <c r="A18" s="417" t="s">
        <v>114</v>
      </c>
      <c r="B18" s="61">
        <v>34727.628650000006</v>
      </c>
      <c r="C18" s="62">
        <v>-5.8502858651669776</v>
      </c>
      <c r="D18" s="61">
        <v>408089.73805999995</v>
      </c>
      <c r="E18" s="62">
        <v>8.2318523582898298</v>
      </c>
      <c r="F18" s="61">
        <v>446663.23887</v>
      </c>
      <c r="G18" s="62">
        <v>8.7406324299657516</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4" t="s">
        <v>531</v>
      </c>
      <c r="B21" s="1"/>
      <c r="C21" s="1"/>
      <c r="D21" s="1"/>
      <c r="E21" s="1"/>
      <c r="F21" s="1"/>
      <c r="G21" s="1"/>
      <c r="H21" s="1"/>
    </row>
    <row r="22" spans="1:8" x14ac:dyDescent="0.2">
      <c r="A22" s="810"/>
      <c r="B22" s="810"/>
      <c r="C22" s="810"/>
      <c r="D22" s="810"/>
      <c r="E22" s="810"/>
      <c r="F22" s="810"/>
      <c r="G22" s="810"/>
      <c r="H22" s="810"/>
    </row>
    <row r="23" spans="1:8" s="1" customFormat="1" x14ac:dyDescent="0.2">
      <c r="A23" s="810"/>
      <c r="B23" s="810"/>
      <c r="C23" s="810"/>
      <c r="D23" s="810"/>
      <c r="E23" s="810"/>
      <c r="F23" s="810"/>
      <c r="G23" s="810"/>
      <c r="H23" s="810"/>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65" priority="10" operator="between">
      <formula>0.00001</formula>
      <formula>0.049999</formula>
    </cfRule>
  </conditionalFormatting>
  <conditionalFormatting sqref="G18">
    <cfRule type="cellIs" dxfId="64" priority="9" operator="between">
      <formula>0.00001</formula>
      <formula>0.049999</formula>
    </cfRule>
  </conditionalFormatting>
  <conditionalFormatting sqref="C6">
    <cfRule type="cellIs" dxfId="63" priority="7" operator="between">
      <formula>0.0001</formula>
      <formula>0.44999</formula>
    </cfRule>
  </conditionalFormatting>
  <conditionalFormatting sqref="C17">
    <cfRule type="cellIs" dxfId="62" priority="5" operator="between">
      <formula>0</formula>
      <formula>0.5</formula>
    </cfRule>
    <cfRule type="cellIs" dxfId="61" priority="6" operator="between">
      <formula>0</formula>
      <formula>0.49</formula>
    </cfRule>
  </conditionalFormatting>
  <conditionalFormatting sqref="H17">
    <cfRule type="cellIs" dxfId="60" priority="1" operator="between">
      <formula>0</formula>
      <formula>0.5</formula>
    </cfRule>
    <cfRule type="cellIs" dxfId="59"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82" t="s">
        <v>501</v>
      </c>
      <c r="B1" s="1"/>
      <c r="C1" s="1"/>
      <c r="D1" s="1"/>
      <c r="E1" s="1"/>
      <c r="F1" s="1"/>
      <c r="G1" s="1"/>
      <c r="H1" s="1"/>
    </row>
    <row r="2" spans="1:8" x14ac:dyDescent="0.2">
      <c r="A2" s="1"/>
      <c r="B2" s="1"/>
      <c r="C2" s="1"/>
      <c r="D2" s="1"/>
      <c r="E2" s="1"/>
      <c r="F2" s="1"/>
      <c r="G2" s="55" t="s">
        <v>469</v>
      </c>
      <c r="H2" s="1"/>
    </row>
    <row r="3" spans="1:8" x14ac:dyDescent="0.2">
      <c r="A3" s="56"/>
      <c r="B3" s="772">
        <f>INDICE!A3</f>
        <v>44866</v>
      </c>
      <c r="C3" s="771">
        <v>41671</v>
      </c>
      <c r="D3" s="771" t="s">
        <v>115</v>
      </c>
      <c r="E3" s="771"/>
      <c r="F3" s="771" t="s">
        <v>116</v>
      </c>
      <c r="G3" s="771"/>
      <c r="H3" s="1"/>
    </row>
    <row r="4" spans="1:8" x14ac:dyDescent="0.2">
      <c r="A4" s="66"/>
      <c r="B4" s="184" t="s">
        <v>342</v>
      </c>
      <c r="C4" s="185" t="s">
        <v>421</v>
      </c>
      <c r="D4" s="184" t="s">
        <v>342</v>
      </c>
      <c r="E4" s="185" t="s">
        <v>421</v>
      </c>
      <c r="F4" s="184" t="s">
        <v>342</v>
      </c>
      <c r="G4" s="186" t="s">
        <v>421</v>
      </c>
      <c r="H4" s="1"/>
    </row>
    <row r="5" spans="1:8" x14ac:dyDescent="0.2">
      <c r="A5" s="439" t="s">
        <v>468</v>
      </c>
      <c r="B5" s="440">
        <v>58.557009167316757</v>
      </c>
      <c r="C5" s="422">
        <v>40.83290888618302</v>
      </c>
      <c r="D5" s="441">
        <v>60.671637241844742</v>
      </c>
      <c r="E5" s="422">
        <v>178.93667131266338</v>
      </c>
      <c r="F5" s="441">
        <v>60.471989455541923</v>
      </c>
      <c r="G5" s="422">
        <v>187.31068491070593</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42"/>
    <col min="9" max="9" width="11.125" customWidth="1"/>
    <col min="10" max="34" width="11" style="1"/>
  </cols>
  <sheetData>
    <row r="1" spans="1:9" x14ac:dyDescent="0.2">
      <c r="A1" s="801" t="s">
        <v>339</v>
      </c>
      <c r="B1" s="801"/>
      <c r="C1" s="801"/>
      <c r="D1" s="801"/>
      <c r="E1" s="801"/>
      <c r="F1" s="801"/>
      <c r="G1" s="801"/>
      <c r="H1" s="1"/>
      <c r="I1" s="1"/>
    </row>
    <row r="2" spans="1:9" x14ac:dyDescent="0.2">
      <c r="A2" s="802"/>
      <c r="B2" s="802"/>
      <c r="C2" s="802"/>
      <c r="D2" s="802"/>
      <c r="E2" s="802"/>
      <c r="F2" s="802"/>
      <c r="G2" s="802"/>
      <c r="H2" s="10"/>
      <c r="I2" s="55" t="s">
        <v>467</v>
      </c>
    </row>
    <row r="3" spans="1:9" x14ac:dyDescent="0.2">
      <c r="A3" s="787" t="s">
        <v>451</v>
      </c>
      <c r="B3" s="787" t="s">
        <v>452</v>
      </c>
      <c r="C3" s="769">
        <f>INDICE!A3</f>
        <v>44866</v>
      </c>
      <c r="D3" s="770">
        <v>41671</v>
      </c>
      <c r="E3" s="770" t="s">
        <v>115</v>
      </c>
      <c r="F3" s="770"/>
      <c r="G3" s="770" t="s">
        <v>116</v>
      </c>
      <c r="H3" s="770"/>
      <c r="I3" s="770"/>
    </row>
    <row r="4" spans="1:9" x14ac:dyDescent="0.2">
      <c r="A4" s="788"/>
      <c r="B4" s="788"/>
      <c r="C4" s="82" t="s">
        <v>54</v>
      </c>
      <c r="D4" s="82" t="s">
        <v>421</v>
      </c>
      <c r="E4" s="82" t="s">
        <v>54</v>
      </c>
      <c r="F4" s="82" t="s">
        <v>421</v>
      </c>
      <c r="G4" s="82" t="s">
        <v>54</v>
      </c>
      <c r="H4" s="83" t="s">
        <v>421</v>
      </c>
      <c r="I4" s="83" t="s">
        <v>106</v>
      </c>
    </row>
    <row r="5" spans="1:9" x14ac:dyDescent="0.2">
      <c r="A5" s="11"/>
      <c r="B5" s="229" t="s">
        <v>269</v>
      </c>
      <c r="C5" s="744">
        <v>25.072449999999996</v>
      </c>
      <c r="D5" s="142" t="s">
        <v>142</v>
      </c>
      <c r="E5" s="144">
        <v>36.772269999999999</v>
      </c>
      <c r="F5" s="142" t="s">
        <v>142</v>
      </c>
      <c r="G5" s="144">
        <v>36.772269999999999</v>
      </c>
      <c r="H5" s="142" t="s">
        <v>142</v>
      </c>
      <c r="I5" s="731">
        <v>6.1594535135247271E-2</v>
      </c>
    </row>
    <row r="6" spans="1:9" x14ac:dyDescent="0.2">
      <c r="A6" s="11"/>
      <c r="B6" s="229" t="s">
        <v>599</v>
      </c>
      <c r="C6" s="745">
        <v>4.3774700000000006</v>
      </c>
      <c r="D6" s="142">
        <v>17.321015547318702</v>
      </c>
      <c r="E6" s="144">
        <v>33.020319999999991</v>
      </c>
      <c r="F6" s="142">
        <v>1.1867106547776736</v>
      </c>
      <c r="G6" s="144">
        <v>40.112509999999993</v>
      </c>
      <c r="H6" s="142">
        <v>11.526212024448029</v>
      </c>
      <c r="I6" s="731">
        <v>6.7189526416453399E-2</v>
      </c>
    </row>
    <row r="7" spans="1:9" x14ac:dyDescent="0.2">
      <c r="A7" s="11"/>
      <c r="B7" s="229" t="s">
        <v>233</v>
      </c>
      <c r="C7" s="745">
        <v>1065.18002</v>
      </c>
      <c r="D7" s="142" t="s">
        <v>142</v>
      </c>
      <c r="E7" s="144">
        <v>1065.18002</v>
      </c>
      <c r="F7" s="142" t="s">
        <v>142</v>
      </c>
      <c r="G7" s="144">
        <v>1065.18002</v>
      </c>
      <c r="H7" s="142" t="s">
        <v>142</v>
      </c>
      <c r="I7" s="731">
        <v>1.7842050046748104</v>
      </c>
    </row>
    <row r="8" spans="1:9" x14ac:dyDescent="0.2">
      <c r="A8" s="11"/>
      <c r="B8" s="11" t="s">
        <v>273</v>
      </c>
      <c r="C8" s="457">
        <v>0</v>
      </c>
      <c r="D8" s="142" t="s">
        <v>142</v>
      </c>
      <c r="E8" s="460">
        <v>170.02153000000001</v>
      </c>
      <c r="F8" s="149" t="s">
        <v>142</v>
      </c>
      <c r="G8" s="460">
        <v>170.02153000000001</v>
      </c>
      <c r="H8" s="149" t="s">
        <v>142</v>
      </c>
      <c r="I8" s="732">
        <v>0.28479060725197269</v>
      </c>
    </row>
    <row r="9" spans="1:9" x14ac:dyDescent="0.2">
      <c r="A9" s="11"/>
      <c r="B9" s="11" t="s">
        <v>277</v>
      </c>
      <c r="C9" s="457">
        <v>47.282870000000003</v>
      </c>
      <c r="D9" s="142" t="s">
        <v>142</v>
      </c>
      <c r="E9" s="460">
        <v>47.282870000000003</v>
      </c>
      <c r="F9" s="149" t="s">
        <v>142</v>
      </c>
      <c r="G9" s="460">
        <v>47.282870000000003</v>
      </c>
      <c r="H9" s="149" t="s">
        <v>142</v>
      </c>
      <c r="I9" s="732">
        <v>7.9200071072858147E-2</v>
      </c>
    </row>
    <row r="10" spans="1:9" x14ac:dyDescent="0.2">
      <c r="A10" s="11"/>
      <c r="B10" s="11" t="s">
        <v>234</v>
      </c>
      <c r="C10" s="457">
        <v>3319.7647899999997</v>
      </c>
      <c r="D10" s="142">
        <v>1459.2229381326486</v>
      </c>
      <c r="E10" s="460">
        <v>31481.766820000001</v>
      </c>
      <c r="F10" s="149">
        <v>129.94598016024651</v>
      </c>
      <c r="G10" s="460">
        <v>31881.422120000007</v>
      </c>
      <c r="H10" s="149">
        <v>132.19193208603289</v>
      </c>
      <c r="I10" s="732">
        <v>53.402234208875058</v>
      </c>
    </row>
    <row r="11" spans="1:9" x14ac:dyDescent="0.2">
      <c r="A11" s="11"/>
      <c r="B11" s="432" t="s">
        <v>325</v>
      </c>
      <c r="C11" s="749">
        <v>3115.2000899999994</v>
      </c>
      <c r="D11" s="419">
        <v>1570.8587007743808</v>
      </c>
      <c r="E11" s="750">
        <v>30107.6466</v>
      </c>
      <c r="F11" s="419">
        <v>124.65591341415316</v>
      </c>
      <c r="G11" s="750">
        <v>30481.283230000005</v>
      </c>
      <c r="H11" s="419">
        <v>127.32389708505534</v>
      </c>
      <c r="I11" s="751">
        <v>51.056964143841512</v>
      </c>
    </row>
    <row r="12" spans="1:9" x14ac:dyDescent="0.2">
      <c r="A12" s="11"/>
      <c r="B12" s="432" t="s">
        <v>322</v>
      </c>
      <c r="C12" s="749">
        <v>204.56470000000002</v>
      </c>
      <c r="D12" s="419">
        <v>672.86299187371526</v>
      </c>
      <c r="E12" s="750">
        <v>1374.1202199999998</v>
      </c>
      <c r="F12" s="419">
        <v>375.03165477111469</v>
      </c>
      <c r="G12" s="750">
        <v>1400.1388899999999</v>
      </c>
      <c r="H12" s="419">
        <v>334.97791696380727</v>
      </c>
      <c r="I12" s="751">
        <v>2.3452700650335458</v>
      </c>
    </row>
    <row r="13" spans="1:9" x14ac:dyDescent="0.2">
      <c r="A13" s="11"/>
      <c r="B13" s="229" t="s">
        <v>595</v>
      </c>
      <c r="C13" s="745">
        <v>19.25526</v>
      </c>
      <c r="D13" s="142" t="s">
        <v>142</v>
      </c>
      <c r="E13" s="144">
        <v>561.83146999999997</v>
      </c>
      <c r="F13" s="142">
        <v>-31.361812863395212</v>
      </c>
      <c r="G13" s="411">
        <v>636.65947000000006</v>
      </c>
      <c r="H13" s="142">
        <v>-25.170950658577514</v>
      </c>
      <c r="I13" s="731">
        <v>1.0664216295078577</v>
      </c>
    </row>
    <row r="14" spans="1:9" x14ac:dyDescent="0.2">
      <c r="A14" s="11"/>
      <c r="B14" s="229" t="s">
        <v>278</v>
      </c>
      <c r="C14" s="747">
        <v>0.25692000000000004</v>
      </c>
      <c r="D14" s="142" t="s">
        <v>142</v>
      </c>
      <c r="E14" s="726">
        <v>0.25692000000000004</v>
      </c>
      <c r="F14" s="142" t="s">
        <v>142</v>
      </c>
      <c r="G14" s="726">
        <v>0.25692000000000004</v>
      </c>
      <c r="H14" s="142" t="s">
        <v>142</v>
      </c>
      <c r="I14" s="731">
        <v>4.3034786720938718E-4</v>
      </c>
    </row>
    <row r="15" spans="1:9" x14ac:dyDescent="0.2">
      <c r="A15" s="734"/>
      <c r="B15" s="11" t="s">
        <v>206</v>
      </c>
      <c r="C15" s="457">
        <v>480.48230999999998</v>
      </c>
      <c r="D15" s="142">
        <v>27421.081752936931</v>
      </c>
      <c r="E15" s="460">
        <v>7612.8844499999996</v>
      </c>
      <c r="F15" s="149">
        <v>523.28820951853561</v>
      </c>
      <c r="G15" s="460">
        <v>7615.4818699999996</v>
      </c>
      <c r="H15" s="149">
        <v>523.50086758156021</v>
      </c>
      <c r="I15" s="732">
        <v>12.756135686308012</v>
      </c>
    </row>
    <row r="16" spans="1:9" x14ac:dyDescent="0.2">
      <c r="A16" s="734"/>
      <c r="B16" s="11" t="s">
        <v>207</v>
      </c>
      <c r="C16" s="457">
        <v>0</v>
      </c>
      <c r="D16" s="142" t="s">
        <v>142</v>
      </c>
      <c r="E16" s="460">
        <v>30.076550000000001</v>
      </c>
      <c r="F16" s="149" t="s">
        <v>142</v>
      </c>
      <c r="G16" s="460">
        <v>30.076550000000001</v>
      </c>
      <c r="H16" s="149" t="s">
        <v>142</v>
      </c>
      <c r="I16" s="732">
        <v>5.0379025165485335E-2</v>
      </c>
    </row>
    <row r="17" spans="1:10" x14ac:dyDescent="0.2">
      <c r="A17" s="734"/>
      <c r="B17" s="11" t="s">
        <v>545</v>
      </c>
      <c r="C17" s="457">
        <v>46.014650000000003</v>
      </c>
      <c r="D17" s="142" t="s">
        <v>142</v>
      </c>
      <c r="E17" s="460">
        <v>5922.2088000000003</v>
      </c>
      <c r="F17" s="149">
        <v>527.23069586334987</v>
      </c>
      <c r="G17" s="460">
        <v>6853.0160900000019</v>
      </c>
      <c r="H17" s="149">
        <v>625.81399880622803</v>
      </c>
      <c r="I17" s="732">
        <v>11.478985124875891</v>
      </c>
    </row>
    <row r="18" spans="1:10" x14ac:dyDescent="0.2">
      <c r="A18" s="734"/>
      <c r="B18" s="229" t="s">
        <v>236</v>
      </c>
      <c r="C18" s="745">
        <v>594.30902000000003</v>
      </c>
      <c r="D18" s="142">
        <v>46.84995443841138</v>
      </c>
      <c r="E18" s="144">
        <v>4910.1771299999991</v>
      </c>
      <c r="F18" s="142">
        <v>8.2295454210517853</v>
      </c>
      <c r="G18" s="144">
        <v>5434.9748799999988</v>
      </c>
      <c r="H18" s="142">
        <v>4.5446743694563603</v>
      </c>
      <c r="I18" s="731">
        <v>9.1037281953315983</v>
      </c>
    </row>
    <row r="19" spans="1:10" x14ac:dyDescent="0.2">
      <c r="A19" s="11"/>
      <c r="B19" s="432" t="s">
        <v>325</v>
      </c>
      <c r="C19" s="459">
        <v>594.30902000000003</v>
      </c>
      <c r="D19" s="419">
        <v>47.620321030948993</v>
      </c>
      <c r="E19" s="461">
        <v>4903.9524000000001</v>
      </c>
      <c r="F19" s="580">
        <v>9.8661765452515198</v>
      </c>
      <c r="G19" s="461">
        <v>5426.3535700000002</v>
      </c>
      <c r="H19" s="580">
        <v>5.8705344934026256</v>
      </c>
      <c r="I19" s="733">
        <v>9.0892872706427834</v>
      </c>
    </row>
    <row r="20" spans="1:10" x14ac:dyDescent="0.2">
      <c r="A20" s="11"/>
      <c r="B20" s="432" t="s">
        <v>322</v>
      </c>
      <c r="C20" s="459">
        <v>0</v>
      </c>
      <c r="D20" s="419">
        <v>-100</v>
      </c>
      <c r="E20" s="461">
        <v>6.2247299999999992</v>
      </c>
      <c r="F20" s="580">
        <v>-91.501940508545943</v>
      </c>
      <c r="G20" s="461">
        <v>8.6213099999999994</v>
      </c>
      <c r="H20" s="580">
        <v>-88.230107125245937</v>
      </c>
      <c r="I20" s="731">
        <v>1.4440924688817377E-2</v>
      </c>
    </row>
    <row r="21" spans="1:10" x14ac:dyDescent="0.2">
      <c r="A21" s="734"/>
      <c r="B21" s="229" t="s">
        <v>208</v>
      </c>
      <c r="C21" s="745">
        <v>0</v>
      </c>
      <c r="D21" s="142" t="s">
        <v>142</v>
      </c>
      <c r="E21" s="144">
        <v>1059.78206</v>
      </c>
      <c r="F21" s="142" t="s">
        <v>142</v>
      </c>
      <c r="G21" s="144">
        <v>1059.78206</v>
      </c>
      <c r="H21" s="142" t="s">
        <v>142</v>
      </c>
      <c r="I21" s="731">
        <v>1.7751632773928487</v>
      </c>
    </row>
    <row r="22" spans="1:10" x14ac:dyDescent="0.2">
      <c r="A22" s="734"/>
      <c r="B22" s="229" t="s">
        <v>237</v>
      </c>
      <c r="C22" s="745">
        <v>0</v>
      </c>
      <c r="D22" s="142" t="s">
        <v>142</v>
      </c>
      <c r="E22" s="144">
        <v>96.456649999999996</v>
      </c>
      <c r="F22" s="142" t="s">
        <v>142</v>
      </c>
      <c r="G22" s="144">
        <v>96.456649999999996</v>
      </c>
      <c r="H22" s="142" t="s">
        <v>142</v>
      </c>
      <c r="I22" s="731">
        <v>0.16156746693781071</v>
      </c>
    </row>
    <row r="23" spans="1:10" x14ac:dyDescent="0.2">
      <c r="A23" s="734"/>
      <c r="B23" s="229" t="s">
        <v>600</v>
      </c>
      <c r="C23" s="745">
        <v>0</v>
      </c>
      <c r="D23" s="142" t="s">
        <v>142</v>
      </c>
      <c r="E23" s="144">
        <v>0</v>
      </c>
      <c r="F23" s="142">
        <v>-100</v>
      </c>
      <c r="G23" s="144">
        <v>0</v>
      </c>
      <c r="H23" s="142">
        <v>-100</v>
      </c>
      <c r="I23" s="731">
        <v>0</v>
      </c>
    </row>
    <row r="24" spans="1:10" x14ac:dyDescent="0.2">
      <c r="A24" s="734"/>
      <c r="B24" s="229" t="s">
        <v>238</v>
      </c>
      <c r="C24" s="745">
        <v>0</v>
      </c>
      <c r="D24" s="142">
        <v>-100</v>
      </c>
      <c r="E24" s="144">
        <v>0</v>
      </c>
      <c r="F24" s="142">
        <v>-100</v>
      </c>
      <c r="G24" s="144">
        <v>0</v>
      </c>
      <c r="H24" s="142">
        <v>-100</v>
      </c>
      <c r="I24" s="731">
        <v>0</v>
      </c>
    </row>
    <row r="25" spans="1:10" x14ac:dyDescent="0.2">
      <c r="A25" s="664" t="s">
        <v>442</v>
      </c>
      <c r="B25" s="482"/>
      <c r="C25" s="146">
        <v>5601.9957599999998</v>
      </c>
      <c r="D25" s="532">
        <v>427.38490161783488</v>
      </c>
      <c r="E25" s="146">
        <v>53027.71785999999</v>
      </c>
      <c r="F25" s="740">
        <v>145.52234259926956</v>
      </c>
      <c r="G25" s="146">
        <v>54967.495810000008</v>
      </c>
      <c r="H25" s="740">
        <v>146.09698418130415</v>
      </c>
      <c r="I25" s="725">
        <v>92.07202470681311</v>
      </c>
    </row>
    <row r="26" spans="1:10" ht="14.25" customHeight="1" x14ac:dyDescent="0.2">
      <c r="A26" s="11"/>
      <c r="B26" s="229" t="s">
        <v>689</v>
      </c>
      <c r="C26" s="745">
        <v>552.82000000000005</v>
      </c>
      <c r="D26" s="142" t="s">
        <v>142</v>
      </c>
      <c r="E26" s="144">
        <v>1354.77</v>
      </c>
      <c r="F26" s="142" t="s">
        <v>142</v>
      </c>
      <c r="G26" s="144">
        <v>1354.77</v>
      </c>
      <c r="H26" s="142" t="s">
        <v>142</v>
      </c>
      <c r="I26" s="746">
        <v>2.26927596161942</v>
      </c>
    </row>
    <row r="27" spans="1:10" x14ac:dyDescent="0.2">
      <c r="A27" s="664" t="s">
        <v>443</v>
      </c>
      <c r="B27" s="482"/>
      <c r="C27" s="146">
        <v>552.82000000000005</v>
      </c>
      <c r="D27" s="532" t="s">
        <v>142</v>
      </c>
      <c r="E27" s="146">
        <v>1354.77</v>
      </c>
      <c r="F27" s="740" t="s">
        <v>142</v>
      </c>
      <c r="G27" s="146">
        <v>1354.77</v>
      </c>
      <c r="H27" s="740" t="s">
        <v>142</v>
      </c>
      <c r="I27" s="725">
        <v>2.26927596161942</v>
      </c>
    </row>
    <row r="28" spans="1:10" x14ac:dyDescent="0.2">
      <c r="A28" s="11"/>
      <c r="B28" s="229" t="s">
        <v>231</v>
      </c>
      <c r="C28" s="745">
        <v>0</v>
      </c>
      <c r="D28" s="142" t="s">
        <v>142</v>
      </c>
      <c r="E28" s="144">
        <v>69.656459999999996</v>
      </c>
      <c r="F28" s="142">
        <v>-92.87002687121074</v>
      </c>
      <c r="G28" s="144">
        <v>69.656459999999996</v>
      </c>
      <c r="H28" s="142">
        <v>-92.87002687121074</v>
      </c>
      <c r="I28" s="746">
        <v>0.11667643234608432</v>
      </c>
    </row>
    <row r="29" spans="1:10" ht="14.25" customHeight="1" x14ac:dyDescent="0.2">
      <c r="A29" s="664" t="s">
        <v>303</v>
      </c>
      <c r="B29" s="482"/>
      <c r="C29" s="146">
        <v>0</v>
      </c>
      <c r="D29" s="532" t="s">
        <v>142</v>
      </c>
      <c r="E29" s="146">
        <v>69.656459999999996</v>
      </c>
      <c r="F29" s="740">
        <v>-92.87002687121074</v>
      </c>
      <c r="G29" s="146">
        <v>69.656459999999996</v>
      </c>
      <c r="H29" s="740">
        <v>-92.87002687121074</v>
      </c>
      <c r="I29" s="743">
        <v>0.11667643234608432</v>
      </c>
    </row>
    <row r="30" spans="1:10" ht="14.25" customHeight="1" x14ac:dyDescent="0.2">
      <c r="A30" s="11"/>
      <c r="B30" s="229" t="s">
        <v>202</v>
      </c>
      <c r="C30" s="747">
        <v>0.41199000000000002</v>
      </c>
      <c r="D30" s="142" t="s">
        <v>142</v>
      </c>
      <c r="E30" s="144">
        <v>148.89546999999999</v>
      </c>
      <c r="F30" s="142" t="s">
        <v>142</v>
      </c>
      <c r="G30" s="144">
        <v>148.89546999999999</v>
      </c>
      <c r="H30" s="142" t="s">
        <v>142</v>
      </c>
      <c r="I30" s="731">
        <v>0.24940389207395017</v>
      </c>
    </row>
    <row r="31" spans="1:10" ht="14.25" customHeight="1" x14ac:dyDescent="0.2">
      <c r="A31" s="11"/>
      <c r="B31" s="229" t="s">
        <v>634</v>
      </c>
      <c r="C31" s="745">
        <v>0</v>
      </c>
      <c r="D31" s="142" t="s">
        <v>142</v>
      </c>
      <c r="E31" s="144">
        <v>2618.6151399999999</v>
      </c>
      <c r="F31" s="142">
        <v>16.784527481968485</v>
      </c>
      <c r="G31" s="144">
        <v>2618.6151399999999</v>
      </c>
      <c r="H31" s="142">
        <v>16.784527481968485</v>
      </c>
      <c r="I31" s="733">
        <v>4.3862503524101299</v>
      </c>
      <c r="J31" s="434"/>
    </row>
    <row r="32" spans="1:10" ht="14.25" customHeight="1" x14ac:dyDescent="0.2">
      <c r="A32" s="664" t="s">
        <v>635</v>
      </c>
      <c r="B32" s="482"/>
      <c r="C32" s="748">
        <v>0.41199000000000002</v>
      </c>
      <c r="D32" s="532" t="s">
        <v>142</v>
      </c>
      <c r="E32" s="146">
        <v>2767.5106099999998</v>
      </c>
      <c r="F32" s="740">
        <v>23.424940898411055</v>
      </c>
      <c r="G32" s="146">
        <v>2767.5106099999998</v>
      </c>
      <c r="H32" s="740">
        <v>23.424940898411055</v>
      </c>
      <c r="I32" s="725">
        <v>4.6356542444840798</v>
      </c>
      <c r="J32" s="434"/>
    </row>
    <row r="33" spans="1:9" ht="14.25" customHeight="1" x14ac:dyDescent="0.2">
      <c r="A33" s="11"/>
      <c r="B33" s="229" t="s">
        <v>538</v>
      </c>
      <c r="C33" s="745">
        <v>22.43601</v>
      </c>
      <c r="D33" s="142">
        <v>-97.968399590739011</v>
      </c>
      <c r="E33" s="144">
        <v>219.03405000000001</v>
      </c>
      <c r="F33" s="142">
        <v>-90.300708908400992</v>
      </c>
      <c r="G33" s="144">
        <v>219.03405000000001</v>
      </c>
      <c r="H33" s="142">
        <v>-90.300708908400992</v>
      </c>
      <c r="I33" s="731">
        <v>0.36688788830661007</v>
      </c>
    </row>
    <row r="34" spans="1:9" ht="14.25" customHeight="1" x14ac:dyDescent="0.2">
      <c r="A34" s="11"/>
      <c r="B34" s="229" t="s">
        <v>638</v>
      </c>
      <c r="C34" s="745">
        <v>0</v>
      </c>
      <c r="D34" s="142" t="s">
        <v>142</v>
      </c>
      <c r="E34" s="144">
        <v>0</v>
      </c>
      <c r="F34" s="142">
        <v>-100</v>
      </c>
      <c r="G34" s="144">
        <v>0</v>
      </c>
      <c r="H34" s="142">
        <v>-100</v>
      </c>
      <c r="I34" s="733">
        <v>0</v>
      </c>
    </row>
    <row r="35" spans="1:9" ht="15.75" customHeight="1" x14ac:dyDescent="0.2">
      <c r="A35" s="11"/>
      <c r="B35" s="229" t="s">
        <v>643</v>
      </c>
      <c r="C35" s="745">
        <v>0</v>
      </c>
      <c r="D35" s="142" t="s">
        <v>142</v>
      </c>
      <c r="E35" s="144">
        <v>0</v>
      </c>
      <c r="F35" s="142">
        <v>-100</v>
      </c>
      <c r="G35" s="144">
        <v>0</v>
      </c>
      <c r="H35" s="142">
        <v>-100</v>
      </c>
      <c r="I35" s="731">
        <v>0</v>
      </c>
    </row>
    <row r="36" spans="1:9" ht="14.25" customHeight="1" x14ac:dyDescent="0.2">
      <c r="A36" s="11"/>
      <c r="B36" s="229" t="s">
        <v>631</v>
      </c>
      <c r="C36" s="745">
        <v>131.46942000000001</v>
      </c>
      <c r="D36" s="142" t="s">
        <v>142</v>
      </c>
      <c r="E36" s="144">
        <v>131.46942000000001</v>
      </c>
      <c r="F36" s="142" t="s">
        <v>142</v>
      </c>
      <c r="G36" s="144">
        <v>131.46942000000001</v>
      </c>
      <c r="H36" s="142" t="s">
        <v>142</v>
      </c>
      <c r="I36" s="732">
        <v>0.22021479254341875</v>
      </c>
    </row>
    <row r="37" spans="1:9" s="1" customFormat="1" ht="14.25" customHeight="1" x14ac:dyDescent="0.2">
      <c r="A37" s="664" t="s">
        <v>459</v>
      </c>
      <c r="B37" s="482"/>
      <c r="C37" s="146">
        <v>153.90543000000002</v>
      </c>
      <c r="D37" s="532">
        <v>-86.063728150616384</v>
      </c>
      <c r="E37" s="146">
        <v>350.50347000000005</v>
      </c>
      <c r="F37" s="740">
        <v>-93.30589128618773</v>
      </c>
      <c r="G37" s="146">
        <v>350.50347000000005</v>
      </c>
      <c r="H37" s="740">
        <v>-93.30589128618773</v>
      </c>
      <c r="I37" s="725">
        <v>0.58710268085002892</v>
      </c>
    </row>
    <row r="38" spans="1:9" s="1" customFormat="1" x14ac:dyDescent="0.2">
      <c r="A38" s="11"/>
      <c r="B38" s="229" t="s">
        <v>633</v>
      </c>
      <c r="C38" s="745">
        <v>0</v>
      </c>
      <c r="D38" s="142" t="s">
        <v>142</v>
      </c>
      <c r="E38" s="144">
        <v>0</v>
      </c>
      <c r="F38" s="142">
        <v>-100</v>
      </c>
      <c r="G38" s="144">
        <v>0</v>
      </c>
      <c r="H38" s="142">
        <v>-100</v>
      </c>
      <c r="I38" s="742">
        <v>0</v>
      </c>
    </row>
    <row r="39" spans="1:9" s="1" customFormat="1" x14ac:dyDescent="0.2">
      <c r="A39" s="664" t="s">
        <v>340</v>
      </c>
      <c r="B39" s="482"/>
      <c r="C39" s="146">
        <v>0</v>
      </c>
      <c r="D39" s="532" t="s">
        <v>142</v>
      </c>
      <c r="E39" s="146">
        <v>0</v>
      </c>
      <c r="F39" s="740" t="s">
        <v>142</v>
      </c>
      <c r="G39" s="146">
        <v>0</v>
      </c>
      <c r="H39" s="740">
        <v>-100</v>
      </c>
      <c r="I39" s="743">
        <v>0</v>
      </c>
    </row>
    <row r="40" spans="1:9" s="1" customFormat="1" x14ac:dyDescent="0.2">
      <c r="A40" s="664" t="s">
        <v>641</v>
      </c>
      <c r="B40" s="482"/>
      <c r="C40" s="146">
        <v>7.7039999999999997</v>
      </c>
      <c r="D40" s="532">
        <v>-82.770427576977326</v>
      </c>
      <c r="E40" s="146">
        <v>175.28250999999997</v>
      </c>
      <c r="F40" s="740">
        <v>-90.150790928543074</v>
      </c>
      <c r="G40" s="146">
        <v>190.60350999999997</v>
      </c>
      <c r="H40" s="740">
        <v>-89.28989652336945</v>
      </c>
      <c r="I40" s="741">
        <v>0.31926597388729205</v>
      </c>
    </row>
    <row r="41" spans="1:9" s="1" customFormat="1" x14ac:dyDescent="0.2">
      <c r="A41" s="669" t="s">
        <v>114</v>
      </c>
      <c r="B41" s="670"/>
      <c r="C41" s="670">
        <v>6316.8371799999986</v>
      </c>
      <c r="D41" s="671">
        <v>185.66340170352299</v>
      </c>
      <c r="E41" s="150">
        <v>57745.440910000005</v>
      </c>
      <c r="F41" s="671">
        <v>70.838005261250885</v>
      </c>
      <c r="G41" s="150">
        <v>59700.539859999997</v>
      </c>
      <c r="H41" s="672">
        <v>72.849296504802822</v>
      </c>
      <c r="I41" s="673">
        <v>100</v>
      </c>
    </row>
    <row r="42" spans="1:9" s="1" customFormat="1" x14ac:dyDescent="0.2">
      <c r="A42" s="735"/>
      <c r="B42" s="735" t="s">
        <v>325</v>
      </c>
      <c r="C42" s="735">
        <v>4262.3291099999997</v>
      </c>
      <c r="D42" s="535">
        <v>623.61094487905837</v>
      </c>
      <c r="E42" s="152">
        <v>36366.368999999999</v>
      </c>
      <c r="F42" s="535">
        <v>103.55936546726173</v>
      </c>
      <c r="G42" s="152">
        <v>37262.406800000004</v>
      </c>
      <c r="H42" s="535">
        <v>101.04667158016881</v>
      </c>
      <c r="I42" s="736">
        <v>62.415527376103711</v>
      </c>
    </row>
    <row r="43" spans="1:9" s="1" customFormat="1" ht="14.25" customHeight="1" x14ac:dyDescent="0.2">
      <c r="A43" s="735"/>
      <c r="B43" s="735" t="s">
        <v>322</v>
      </c>
      <c r="C43" s="735">
        <v>2054.5080699999999</v>
      </c>
      <c r="D43" s="535">
        <v>26.645525915934048</v>
      </c>
      <c r="E43" s="152">
        <v>21379.071909999999</v>
      </c>
      <c r="F43" s="535">
        <v>34.155443816734056</v>
      </c>
      <c r="G43" s="152">
        <v>22438.133060000004</v>
      </c>
      <c r="H43" s="535">
        <v>40.195721413656813</v>
      </c>
      <c r="I43" s="736">
        <v>37.58447262389631</v>
      </c>
    </row>
    <row r="44" spans="1:9" s="1" customFormat="1" ht="14.25" customHeight="1" x14ac:dyDescent="0.2">
      <c r="A44" s="737"/>
      <c r="B44" s="737" t="s">
        <v>446</v>
      </c>
      <c r="C44" s="154">
        <v>5597.6182899999994</v>
      </c>
      <c r="D44" s="738">
        <v>428.83038134596035</v>
      </c>
      <c r="E44" s="737">
        <v>52894.332469999994</v>
      </c>
      <c r="F44" s="738">
        <v>134.64542431955081</v>
      </c>
      <c r="G44" s="737">
        <v>54827.018230000009</v>
      </c>
      <c r="H44" s="739">
        <v>135.54473188531679</v>
      </c>
      <c r="I44" s="739">
        <v>91.836721005490773</v>
      </c>
    </row>
    <row r="45" spans="1:9" s="1" customFormat="1" x14ac:dyDescent="0.2">
      <c r="A45" s="737"/>
      <c r="B45" s="737" t="s">
        <v>447</v>
      </c>
      <c r="C45" s="154">
        <v>719.21888999999965</v>
      </c>
      <c r="D45" s="738">
        <v>-37.610942496504585</v>
      </c>
      <c r="E45" s="737">
        <v>4851.1084400000127</v>
      </c>
      <c r="F45" s="738">
        <v>-56.913680821516955</v>
      </c>
      <c r="G45" s="737">
        <v>4873.5216299999875</v>
      </c>
      <c r="H45" s="739">
        <v>-56.727425643445606</v>
      </c>
      <c r="I45" s="739">
        <v>8.163278994509227</v>
      </c>
    </row>
    <row r="46" spans="1:9" s="1" customFormat="1" x14ac:dyDescent="0.2">
      <c r="A46" s="735"/>
      <c r="B46" s="735" t="s">
        <v>700</v>
      </c>
      <c r="C46" s="735">
        <v>5578.3630299999995</v>
      </c>
      <c r="D46" s="535">
        <v>800.66234738536718</v>
      </c>
      <c r="E46" s="152">
        <v>51343.007460000001</v>
      </c>
      <c r="F46" s="535">
        <v>151.76350092659601</v>
      </c>
      <c r="G46" s="152">
        <v>53200.865220000007</v>
      </c>
      <c r="H46" s="535">
        <v>152.19735636865767</v>
      </c>
      <c r="I46" s="736">
        <v>89.112871248330464</v>
      </c>
    </row>
    <row r="47" spans="1:9" s="1" customFormat="1" ht="14.25" customHeight="1" x14ac:dyDescent="0.2">
      <c r="A47" s="798" t="s">
        <v>701</v>
      </c>
      <c r="B47" s="798"/>
      <c r="C47" s="798"/>
      <c r="D47" s="798"/>
      <c r="E47" s="798"/>
      <c r="F47" s="798"/>
      <c r="G47" s="798"/>
      <c r="I47" s="161" t="s">
        <v>220</v>
      </c>
    </row>
    <row r="48" spans="1:9" s="1" customFormat="1" ht="14.25" customHeight="1" x14ac:dyDescent="0.2">
      <c r="A48" s="798" t="s">
        <v>702</v>
      </c>
      <c r="B48" s="798"/>
      <c r="C48" s="798"/>
      <c r="D48" s="798"/>
      <c r="E48" s="798"/>
      <c r="F48" s="798"/>
      <c r="G48" s="798"/>
      <c r="H48" s="798"/>
      <c r="I48" s="798"/>
    </row>
    <row r="49" spans="1:9" s="1" customFormat="1" x14ac:dyDescent="0.2">
      <c r="A49" s="798"/>
      <c r="B49" s="798"/>
      <c r="C49" s="798"/>
      <c r="D49" s="798"/>
      <c r="E49" s="798"/>
      <c r="F49" s="798"/>
      <c r="G49" s="798"/>
      <c r="H49" s="798"/>
      <c r="I49" s="798"/>
    </row>
    <row r="50" spans="1:9" s="1" customFormat="1" x14ac:dyDescent="0.2">
      <c r="A50" s="798"/>
      <c r="B50" s="798"/>
      <c r="C50" s="798"/>
      <c r="D50" s="798"/>
      <c r="E50" s="798"/>
      <c r="F50" s="798"/>
      <c r="G50" s="798"/>
      <c r="H50" s="798"/>
      <c r="I50" s="798"/>
    </row>
    <row r="51" spans="1:9" s="1" customFormat="1" x14ac:dyDescent="0.2">
      <c r="G51" s="622"/>
    </row>
    <row r="52" spans="1:9" s="1" customFormat="1" x14ac:dyDescent="0.2">
      <c r="G52" s="622"/>
    </row>
    <row r="53" spans="1:9" s="1" customFormat="1" x14ac:dyDescent="0.2">
      <c r="G53" s="622"/>
    </row>
    <row r="54" spans="1:9" s="1" customFormat="1" x14ac:dyDescent="0.2">
      <c r="G54" s="622"/>
    </row>
    <row r="55" spans="1:9" s="1" customFormat="1" x14ac:dyDescent="0.2">
      <c r="G55" s="622"/>
    </row>
    <row r="56" spans="1:9" s="1" customFormat="1" x14ac:dyDescent="0.2">
      <c r="G56" s="622"/>
    </row>
    <row r="57" spans="1:9" s="1" customFormat="1" x14ac:dyDescent="0.2">
      <c r="G57" s="622"/>
    </row>
    <row r="58" spans="1:9" s="1" customFormat="1" x14ac:dyDescent="0.2">
      <c r="G58" s="622"/>
    </row>
    <row r="59" spans="1:9" s="1" customFormat="1" x14ac:dyDescent="0.2">
      <c r="G59" s="622"/>
    </row>
    <row r="60" spans="1:9" s="1" customFormat="1" x14ac:dyDescent="0.2">
      <c r="G60" s="622"/>
    </row>
    <row r="61" spans="1:9" s="1" customFormat="1" x14ac:dyDescent="0.2">
      <c r="G61" s="622"/>
    </row>
    <row r="62" spans="1:9" s="1" customFormat="1" x14ac:dyDescent="0.2">
      <c r="G62" s="622"/>
    </row>
    <row r="63" spans="1:9" s="1" customFormat="1" x14ac:dyDescent="0.2">
      <c r="G63" s="622"/>
    </row>
    <row r="64" spans="1:9" s="1" customFormat="1" x14ac:dyDescent="0.2">
      <c r="G64" s="622"/>
    </row>
    <row r="65" spans="7:7" s="1" customFormat="1" x14ac:dyDescent="0.2">
      <c r="G65" s="622"/>
    </row>
    <row r="66" spans="7:7" s="1" customFormat="1" x14ac:dyDescent="0.2">
      <c r="G66" s="622"/>
    </row>
    <row r="67" spans="7:7" s="1" customFormat="1" x14ac:dyDescent="0.2">
      <c r="G67" s="622"/>
    </row>
    <row r="68" spans="7:7" s="1" customFormat="1" x14ac:dyDescent="0.2">
      <c r="G68" s="622"/>
    </row>
    <row r="69" spans="7:7" s="1" customFormat="1" x14ac:dyDescent="0.2">
      <c r="G69" s="622"/>
    </row>
    <row r="70" spans="7:7" s="1" customFormat="1" x14ac:dyDescent="0.2">
      <c r="G70" s="622"/>
    </row>
    <row r="71" spans="7:7" s="1" customFormat="1" x14ac:dyDescent="0.2">
      <c r="G71" s="622"/>
    </row>
    <row r="72" spans="7:7" s="1" customFormat="1" x14ac:dyDescent="0.2">
      <c r="G72" s="622"/>
    </row>
    <row r="73" spans="7:7" s="1" customFormat="1" x14ac:dyDescent="0.2">
      <c r="G73" s="622"/>
    </row>
    <row r="74" spans="7:7" s="1" customFormat="1" x14ac:dyDescent="0.2">
      <c r="G74" s="622"/>
    </row>
    <row r="75" spans="7:7" s="1" customFormat="1" x14ac:dyDescent="0.2">
      <c r="G75" s="622"/>
    </row>
    <row r="76" spans="7:7" s="1" customFormat="1" x14ac:dyDescent="0.2">
      <c r="G76" s="622"/>
    </row>
    <row r="77" spans="7:7" s="1" customFormat="1" x14ac:dyDescent="0.2">
      <c r="G77" s="622"/>
    </row>
    <row r="78" spans="7:7" s="1" customFormat="1" x14ac:dyDescent="0.2">
      <c r="G78" s="622"/>
    </row>
    <row r="79" spans="7:7" s="1" customFormat="1" x14ac:dyDescent="0.2">
      <c r="G79" s="622"/>
    </row>
    <row r="80" spans="7:7" s="1" customFormat="1" x14ac:dyDescent="0.2">
      <c r="G80" s="622"/>
    </row>
    <row r="81" spans="7:7" s="1" customFormat="1" x14ac:dyDescent="0.2">
      <c r="G81" s="622"/>
    </row>
    <row r="82" spans="7:7" s="1" customFormat="1" x14ac:dyDescent="0.2">
      <c r="G82" s="622"/>
    </row>
    <row r="83" spans="7:7" s="1" customFormat="1" x14ac:dyDescent="0.2">
      <c r="G83" s="622"/>
    </row>
    <row r="84" spans="7:7" s="1" customFormat="1" x14ac:dyDescent="0.2">
      <c r="G84" s="622"/>
    </row>
    <row r="85" spans="7:7" s="1" customFormat="1" x14ac:dyDescent="0.2">
      <c r="G85" s="622"/>
    </row>
    <row r="86" spans="7:7" s="1" customFormat="1" x14ac:dyDescent="0.2">
      <c r="G86" s="622"/>
    </row>
    <row r="87" spans="7:7" s="1" customFormat="1" x14ac:dyDescent="0.2">
      <c r="G87" s="622"/>
    </row>
    <row r="88" spans="7:7" s="1" customFormat="1" x14ac:dyDescent="0.2">
      <c r="G88" s="622"/>
    </row>
    <row r="89" spans="7:7" s="1" customFormat="1" x14ac:dyDescent="0.2">
      <c r="G89" s="622"/>
    </row>
    <row r="90" spans="7:7" s="1" customFormat="1" x14ac:dyDescent="0.2">
      <c r="G90" s="622"/>
    </row>
    <row r="91" spans="7:7" s="1" customFormat="1" x14ac:dyDescent="0.2">
      <c r="G91" s="622"/>
    </row>
    <row r="92" spans="7:7" s="1" customFormat="1" x14ac:dyDescent="0.2">
      <c r="G92" s="622"/>
    </row>
    <row r="93" spans="7:7" s="1" customFormat="1" x14ac:dyDescent="0.2">
      <c r="G93" s="622"/>
    </row>
    <row r="94" spans="7:7" s="1" customFormat="1" x14ac:dyDescent="0.2">
      <c r="G94" s="622"/>
    </row>
    <row r="95" spans="7:7" s="1" customFormat="1" x14ac:dyDescent="0.2">
      <c r="G95" s="622"/>
    </row>
    <row r="96" spans="7:7" s="1" customFormat="1" x14ac:dyDescent="0.2">
      <c r="G96" s="622"/>
    </row>
    <row r="97" spans="7:7" s="1" customFormat="1" x14ac:dyDescent="0.2">
      <c r="G97" s="622"/>
    </row>
    <row r="98" spans="7:7" s="1" customFormat="1" x14ac:dyDescent="0.2">
      <c r="G98" s="622"/>
    </row>
    <row r="99" spans="7:7" s="1" customFormat="1" x14ac:dyDescent="0.2">
      <c r="G99" s="622"/>
    </row>
    <row r="100" spans="7:7" s="1" customFormat="1" x14ac:dyDescent="0.2">
      <c r="G100" s="622"/>
    </row>
    <row r="101" spans="7:7" s="1" customFormat="1" x14ac:dyDescent="0.2">
      <c r="G101" s="622"/>
    </row>
    <row r="102" spans="7:7" s="1" customFormat="1" x14ac:dyDescent="0.2">
      <c r="G102" s="622"/>
    </row>
    <row r="103" spans="7:7" s="1" customFormat="1" x14ac:dyDescent="0.2">
      <c r="G103" s="622"/>
    </row>
    <row r="104" spans="7:7" s="1" customFormat="1" x14ac:dyDescent="0.2">
      <c r="G104" s="622"/>
    </row>
    <row r="105" spans="7:7" s="1" customFormat="1" x14ac:dyDescent="0.2">
      <c r="G105" s="622"/>
    </row>
    <row r="106" spans="7:7" s="1" customFormat="1" x14ac:dyDescent="0.2">
      <c r="G106" s="622"/>
    </row>
    <row r="107" spans="7:7" s="1" customFormat="1" x14ac:dyDescent="0.2">
      <c r="G107" s="622"/>
    </row>
    <row r="108" spans="7:7" s="1" customFormat="1" x14ac:dyDescent="0.2">
      <c r="G108" s="622"/>
    </row>
    <row r="109" spans="7:7" s="1" customFormat="1" x14ac:dyDescent="0.2">
      <c r="G109" s="622"/>
    </row>
    <row r="110" spans="7:7" s="1" customFormat="1" x14ac:dyDescent="0.2">
      <c r="G110" s="622"/>
    </row>
    <row r="111" spans="7:7" s="1" customFormat="1" x14ac:dyDescent="0.2">
      <c r="G111" s="622"/>
    </row>
    <row r="112" spans="7:7" s="1" customFormat="1" x14ac:dyDescent="0.2">
      <c r="G112" s="622"/>
    </row>
    <row r="113" spans="7:7" s="1" customFormat="1" x14ac:dyDescent="0.2">
      <c r="G113" s="622"/>
    </row>
    <row r="114" spans="7:7" s="1" customFormat="1" x14ac:dyDescent="0.2">
      <c r="G114" s="622"/>
    </row>
    <row r="115" spans="7:7" s="1" customFormat="1" x14ac:dyDescent="0.2">
      <c r="G115" s="622"/>
    </row>
    <row r="116" spans="7:7" s="1" customFormat="1" x14ac:dyDescent="0.2">
      <c r="G116" s="622"/>
    </row>
    <row r="117" spans="7:7" s="1" customFormat="1" x14ac:dyDescent="0.2">
      <c r="G117" s="622"/>
    </row>
    <row r="118" spans="7:7" s="1" customFormat="1" x14ac:dyDescent="0.2">
      <c r="G118" s="622"/>
    </row>
    <row r="119" spans="7:7" s="1" customFormat="1" x14ac:dyDescent="0.2">
      <c r="G119" s="622"/>
    </row>
    <row r="120" spans="7:7" s="1" customFormat="1" x14ac:dyDescent="0.2">
      <c r="G120" s="622"/>
    </row>
    <row r="121" spans="7:7" s="1" customFormat="1" x14ac:dyDescent="0.2">
      <c r="G121" s="622"/>
    </row>
    <row r="122" spans="7:7" s="1" customFormat="1" x14ac:dyDescent="0.2">
      <c r="G122" s="622"/>
    </row>
    <row r="123" spans="7:7" s="1" customFormat="1" x14ac:dyDescent="0.2">
      <c r="G123" s="622"/>
    </row>
    <row r="124" spans="7:7" s="1" customFormat="1" x14ac:dyDescent="0.2">
      <c r="G124" s="622"/>
    </row>
    <row r="125" spans="7:7" s="1" customFormat="1" x14ac:dyDescent="0.2">
      <c r="G125" s="622"/>
    </row>
    <row r="126" spans="7:7" s="1" customFormat="1" x14ac:dyDescent="0.2">
      <c r="G126" s="622"/>
    </row>
    <row r="127" spans="7:7" s="1" customFormat="1" x14ac:dyDescent="0.2">
      <c r="G127" s="622"/>
    </row>
    <row r="128" spans="7:7" s="1" customFormat="1" x14ac:dyDescent="0.2">
      <c r="G128" s="622"/>
    </row>
    <row r="129" spans="7:7" s="1" customFormat="1" x14ac:dyDescent="0.2">
      <c r="G129" s="622"/>
    </row>
    <row r="130" spans="7:7" s="1" customFormat="1" x14ac:dyDescent="0.2">
      <c r="G130" s="622"/>
    </row>
    <row r="131" spans="7:7" s="1" customFormat="1" x14ac:dyDescent="0.2">
      <c r="G131" s="622"/>
    </row>
    <row r="132" spans="7:7" s="1" customFormat="1" x14ac:dyDescent="0.2">
      <c r="G132" s="622"/>
    </row>
    <row r="133" spans="7:7" s="1" customFormat="1" x14ac:dyDescent="0.2">
      <c r="G133" s="622"/>
    </row>
    <row r="134" spans="7:7" s="1" customFormat="1" x14ac:dyDescent="0.2">
      <c r="G134" s="622"/>
    </row>
    <row r="135" spans="7:7" s="1" customFormat="1" x14ac:dyDescent="0.2">
      <c r="G135" s="622"/>
    </row>
    <row r="136" spans="7:7" s="1" customFormat="1" x14ac:dyDescent="0.2">
      <c r="G136" s="622"/>
    </row>
    <row r="137" spans="7:7" s="1" customFormat="1" x14ac:dyDescent="0.2">
      <c r="G137" s="622"/>
    </row>
    <row r="138" spans="7:7" s="1" customFormat="1" x14ac:dyDescent="0.2">
      <c r="G138" s="622"/>
    </row>
    <row r="139" spans="7:7" s="1" customFormat="1" x14ac:dyDescent="0.2">
      <c r="G139" s="622"/>
    </row>
    <row r="140" spans="7:7" s="1" customFormat="1" x14ac:dyDescent="0.2">
      <c r="G140" s="622"/>
    </row>
    <row r="141" spans="7:7" s="1" customFormat="1" x14ac:dyDescent="0.2">
      <c r="G141" s="622"/>
    </row>
    <row r="142" spans="7:7" s="1" customFormat="1" x14ac:dyDescent="0.2">
      <c r="G142" s="622"/>
    </row>
    <row r="143" spans="7:7" s="1" customFormat="1" x14ac:dyDescent="0.2">
      <c r="G143" s="622"/>
    </row>
    <row r="144" spans="7:7" s="1" customFormat="1" x14ac:dyDescent="0.2">
      <c r="G144" s="622"/>
    </row>
    <row r="145" spans="7:7" s="1" customFormat="1" x14ac:dyDescent="0.2">
      <c r="G145" s="622"/>
    </row>
    <row r="146" spans="7:7" s="1" customFormat="1" x14ac:dyDescent="0.2">
      <c r="G146" s="622"/>
    </row>
    <row r="147" spans="7:7" s="1" customFormat="1" x14ac:dyDescent="0.2">
      <c r="G147" s="622"/>
    </row>
    <row r="148" spans="7:7" s="1" customFormat="1" x14ac:dyDescent="0.2">
      <c r="G148" s="622"/>
    </row>
    <row r="149" spans="7:7" s="1" customFormat="1" x14ac:dyDescent="0.2">
      <c r="G149" s="622"/>
    </row>
    <row r="150" spans="7:7" s="1" customFormat="1" x14ac:dyDescent="0.2">
      <c r="G150" s="622"/>
    </row>
    <row r="151" spans="7:7" s="1" customFormat="1" x14ac:dyDescent="0.2">
      <c r="G151" s="622"/>
    </row>
    <row r="152" spans="7:7" s="1" customFormat="1" x14ac:dyDescent="0.2">
      <c r="G152" s="622"/>
    </row>
    <row r="153" spans="7:7" s="1" customFormat="1" x14ac:dyDescent="0.2">
      <c r="G153" s="622"/>
    </row>
    <row r="154" spans="7:7" s="1" customFormat="1" x14ac:dyDescent="0.2">
      <c r="G154" s="622"/>
    </row>
    <row r="155" spans="7:7" s="1" customFormat="1" x14ac:dyDescent="0.2">
      <c r="G155" s="622"/>
    </row>
    <row r="156" spans="7:7" s="1" customFormat="1" x14ac:dyDescent="0.2">
      <c r="G156" s="622"/>
    </row>
    <row r="157" spans="7:7" s="1" customFormat="1" x14ac:dyDescent="0.2">
      <c r="G157" s="622"/>
    </row>
    <row r="158" spans="7:7" s="1" customFormat="1" x14ac:dyDescent="0.2">
      <c r="G158" s="622"/>
    </row>
    <row r="159" spans="7:7" s="1" customFormat="1" x14ac:dyDescent="0.2">
      <c r="G159" s="622"/>
    </row>
    <row r="160" spans="7:7" s="1" customFormat="1" x14ac:dyDescent="0.2">
      <c r="G160" s="622"/>
    </row>
    <row r="161" spans="7:7" s="1" customFormat="1" x14ac:dyDescent="0.2">
      <c r="G161" s="622"/>
    </row>
    <row r="162" spans="7:7" s="1" customFormat="1" x14ac:dyDescent="0.2">
      <c r="G162" s="622"/>
    </row>
    <row r="163" spans="7:7" s="1" customFormat="1" x14ac:dyDescent="0.2">
      <c r="G163" s="622"/>
    </row>
    <row r="164" spans="7:7" s="1" customFormat="1" x14ac:dyDescent="0.2">
      <c r="G164" s="622"/>
    </row>
    <row r="165" spans="7:7" s="1" customFormat="1" x14ac:dyDescent="0.2">
      <c r="G165" s="622"/>
    </row>
    <row r="166" spans="7:7" s="1" customFormat="1" x14ac:dyDescent="0.2">
      <c r="G166" s="622"/>
    </row>
    <row r="167" spans="7:7" s="1" customFormat="1" x14ac:dyDescent="0.2">
      <c r="G167" s="622"/>
    </row>
    <row r="168" spans="7:7" s="1" customFormat="1" x14ac:dyDescent="0.2">
      <c r="G168" s="622"/>
    </row>
    <row r="169" spans="7:7" s="1" customFormat="1" x14ac:dyDescent="0.2">
      <c r="G169" s="622"/>
    </row>
    <row r="170" spans="7:7" s="1" customFormat="1" x14ac:dyDescent="0.2">
      <c r="G170" s="622"/>
    </row>
    <row r="171" spans="7:7" s="1" customFormat="1" x14ac:dyDescent="0.2">
      <c r="G171" s="622"/>
    </row>
    <row r="172" spans="7:7" s="1" customFormat="1" x14ac:dyDescent="0.2">
      <c r="G172" s="622"/>
    </row>
    <row r="173" spans="7:7" s="1" customFormat="1" x14ac:dyDescent="0.2">
      <c r="G173" s="622"/>
    </row>
    <row r="174" spans="7:7" s="1" customFormat="1" x14ac:dyDescent="0.2">
      <c r="G174" s="622"/>
    </row>
    <row r="175" spans="7:7" s="1" customFormat="1" x14ac:dyDescent="0.2">
      <c r="G175" s="622"/>
    </row>
    <row r="176" spans="7:7" s="1" customFormat="1" x14ac:dyDescent="0.2">
      <c r="G176" s="622"/>
    </row>
    <row r="177" spans="7:7" s="1" customFormat="1" x14ac:dyDescent="0.2">
      <c r="G177" s="622"/>
    </row>
    <row r="178" spans="7:7" s="1" customFormat="1" x14ac:dyDescent="0.2">
      <c r="G178" s="622"/>
    </row>
    <row r="179" spans="7:7" s="1" customFormat="1" x14ac:dyDescent="0.2">
      <c r="G179" s="622"/>
    </row>
    <row r="180" spans="7:7" s="1" customFormat="1" x14ac:dyDescent="0.2">
      <c r="G180" s="622"/>
    </row>
    <row r="181" spans="7:7" s="1" customFormat="1" x14ac:dyDescent="0.2">
      <c r="G181" s="622"/>
    </row>
    <row r="182" spans="7:7" s="1" customFormat="1" x14ac:dyDescent="0.2">
      <c r="G182" s="622"/>
    </row>
    <row r="183" spans="7:7" s="1" customFormat="1" x14ac:dyDescent="0.2">
      <c r="G183" s="622"/>
    </row>
    <row r="184" spans="7:7" s="1" customFormat="1" x14ac:dyDescent="0.2">
      <c r="G184" s="622"/>
    </row>
    <row r="185" spans="7:7" s="1" customFormat="1" x14ac:dyDescent="0.2">
      <c r="G185" s="622"/>
    </row>
    <row r="186" spans="7:7" s="1" customFormat="1" x14ac:dyDescent="0.2">
      <c r="G186" s="622"/>
    </row>
    <row r="187" spans="7:7" s="1" customFormat="1" x14ac:dyDescent="0.2">
      <c r="G187" s="622"/>
    </row>
    <row r="188" spans="7:7" s="1" customFormat="1" x14ac:dyDescent="0.2">
      <c r="G188" s="622"/>
    </row>
    <row r="189" spans="7:7" s="1" customFormat="1" x14ac:dyDescent="0.2">
      <c r="G189" s="622"/>
    </row>
    <row r="190" spans="7:7" s="1" customFormat="1" x14ac:dyDescent="0.2">
      <c r="G190" s="622"/>
    </row>
    <row r="191" spans="7:7" s="1" customFormat="1" x14ac:dyDescent="0.2">
      <c r="G191" s="622"/>
    </row>
    <row r="192" spans="7:7" s="1" customFormat="1" x14ac:dyDescent="0.2">
      <c r="G192" s="622"/>
    </row>
    <row r="193" spans="7:7" s="1" customFormat="1" x14ac:dyDescent="0.2">
      <c r="G193" s="622"/>
    </row>
    <row r="194" spans="7:7" s="1" customFormat="1" x14ac:dyDescent="0.2">
      <c r="G194" s="622"/>
    </row>
    <row r="195" spans="7:7" s="1" customFormat="1" x14ac:dyDescent="0.2">
      <c r="G195" s="622"/>
    </row>
    <row r="196" spans="7:7" s="1" customFormat="1" x14ac:dyDescent="0.2">
      <c r="G196" s="622"/>
    </row>
    <row r="197" spans="7:7" s="1" customFormat="1" x14ac:dyDescent="0.2">
      <c r="G197" s="622"/>
    </row>
    <row r="198" spans="7:7" s="1" customFormat="1" x14ac:dyDescent="0.2">
      <c r="G198" s="622"/>
    </row>
    <row r="199" spans="7:7" s="1" customFormat="1" x14ac:dyDescent="0.2">
      <c r="G199" s="622"/>
    </row>
    <row r="200" spans="7:7" s="1" customFormat="1" x14ac:dyDescent="0.2">
      <c r="G200" s="622"/>
    </row>
    <row r="201" spans="7:7" s="1" customFormat="1" x14ac:dyDescent="0.2">
      <c r="G201" s="622"/>
    </row>
    <row r="202" spans="7:7" s="1" customFormat="1" x14ac:dyDescent="0.2">
      <c r="G202" s="622"/>
    </row>
    <row r="203" spans="7:7" s="1" customFormat="1" x14ac:dyDescent="0.2">
      <c r="G203" s="622"/>
    </row>
    <row r="204" spans="7:7" s="1" customFormat="1" x14ac:dyDescent="0.2">
      <c r="G204" s="622"/>
    </row>
    <row r="205" spans="7:7" s="1" customFormat="1" x14ac:dyDescent="0.2">
      <c r="G205" s="622"/>
    </row>
    <row r="206" spans="7:7" s="1" customFormat="1" x14ac:dyDescent="0.2">
      <c r="G206" s="622"/>
    </row>
    <row r="207" spans="7:7" s="1" customFormat="1" x14ac:dyDescent="0.2">
      <c r="G207" s="622"/>
    </row>
    <row r="208" spans="7:7" s="1" customFormat="1" x14ac:dyDescent="0.2">
      <c r="G208" s="622"/>
    </row>
    <row r="209" spans="7:7" s="1" customFormat="1" x14ac:dyDescent="0.2">
      <c r="G209" s="622"/>
    </row>
    <row r="210" spans="7:7" s="1" customFormat="1" x14ac:dyDescent="0.2">
      <c r="G210" s="622"/>
    </row>
    <row r="211" spans="7:7" s="1" customFormat="1" x14ac:dyDescent="0.2">
      <c r="G211" s="622"/>
    </row>
    <row r="212" spans="7:7" s="1" customFormat="1" x14ac:dyDescent="0.2">
      <c r="G212" s="622"/>
    </row>
    <row r="213" spans="7:7" s="1" customFormat="1" x14ac:dyDescent="0.2">
      <c r="G213" s="622"/>
    </row>
    <row r="214" spans="7:7" s="1" customFormat="1" x14ac:dyDescent="0.2">
      <c r="G214" s="622"/>
    </row>
    <row r="215" spans="7:7" s="1" customFormat="1" x14ac:dyDescent="0.2">
      <c r="G215" s="622"/>
    </row>
    <row r="216" spans="7:7" s="1" customFormat="1" x14ac:dyDescent="0.2">
      <c r="G216" s="622"/>
    </row>
    <row r="217" spans="7:7" s="1" customFormat="1" x14ac:dyDescent="0.2">
      <c r="G217" s="622"/>
    </row>
    <row r="218" spans="7:7" s="1" customFormat="1" x14ac:dyDescent="0.2">
      <c r="G218" s="622"/>
    </row>
    <row r="219" spans="7:7" s="1" customFormat="1" x14ac:dyDescent="0.2">
      <c r="G219" s="622"/>
    </row>
    <row r="220" spans="7:7" s="1" customFormat="1" x14ac:dyDescent="0.2">
      <c r="G220" s="622"/>
    </row>
    <row r="221" spans="7:7" s="1" customFormat="1" x14ac:dyDescent="0.2">
      <c r="G221" s="622"/>
    </row>
    <row r="222" spans="7:7" s="1" customFormat="1" x14ac:dyDescent="0.2">
      <c r="G222" s="622"/>
    </row>
    <row r="223" spans="7:7" s="1" customFormat="1" x14ac:dyDescent="0.2">
      <c r="G223" s="622"/>
    </row>
    <row r="224" spans="7:7" s="1" customFormat="1" x14ac:dyDescent="0.2">
      <c r="G224" s="622"/>
    </row>
    <row r="225" spans="7:7" s="1" customFormat="1" x14ac:dyDescent="0.2">
      <c r="G225" s="622"/>
    </row>
    <row r="226" spans="7:7" s="1" customFormat="1" x14ac:dyDescent="0.2">
      <c r="G226" s="622"/>
    </row>
    <row r="227" spans="7:7" s="1" customFormat="1" x14ac:dyDescent="0.2">
      <c r="G227" s="622"/>
    </row>
    <row r="228" spans="7:7" s="1" customFormat="1" x14ac:dyDescent="0.2">
      <c r="G228" s="622"/>
    </row>
    <row r="229" spans="7:7" s="1" customFormat="1" x14ac:dyDescent="0.2">
      <c r="G229" s="622"/>
    </row>
    <row r="230" spans="7:7" s="1" customFormat="1" x14ac:dyDescent="0.2">
      <c r="G230" s="622"/>
    </row>
    <row r="231" spans="7:7" s="1" customFormat="1" x14ac:dyDescent="0.2">
      <c r="G231" s="622"/>
    </row>
    <row r="232" spans="7:7" s="1" customFormat="1" x14ac:dyDescent="0.2">
      <c r="G232" s="622"/>
    </row>
    <row r="233" spans="7:7" s="1" customFormat="1" x14ac:dyDescent="0.2">
      <c r="G233" s="622"/>
    </row>
    <row r="234" spans="7:7" s="1" customFormat="1" x14ac:dyDescent="0.2">
      <c r="G234" s="622"/>
    </row>
    <row r="235" spans="7:7" s="1" customFormat="1" x14ac:dyDescent="0.2">
      <c r="G235" s="622"/>
    </row>
    <row r="236" spans="7:7" s="1" customFormat="1" x14ac:dyDescent="0.2">
      <c r="G236" s="622"/>
    </row>
    <row r="237" spans="7:7" s="1" customFormat="1" x14ac:dyDescent="0.2">
      <c r="G237" s="622"/>
    </row>
    <row r="238" spans="7:7" s="1" customFormat="1" x14ac:dyDescent="0.2">
      <c r="G238" s="622"/>
    </row>
    <row r="239" spans="7:7" s="1" customFormat="1" x14ac:dyDescent="0.2">
      <c r="G239" s="622"/>
    </row>
    <row r="240" spans="7:7" s="1" customFormat="1" x14ac:dyDescent="0.2">
      <c r="G240" s="622"/>
    </row>
    <row r="241" spans="7:7" s="1" customFormat="1" x14ac:dyDescent="0.2">
      <c r="G241" s="622"/>
    </row>
    <row r="242" spans="7:7" s="1" customFormat="1" x14ac:dyDescent="0.2">
      <c r="G242" s="622"/>
    </row>
    <row r="243" spans="7:7" s="1" customFormat="1" x14ac:dyDescent="0.2">
      <c r="G243" s="622"/>
    </row>
    <row r="244" spans="7:7" s="1" customFormat="1" x14ac:dyDescent="0.2">
      <c r="G244" s="622"/>
    </row>
    <row r="245" spans="7:7" s="1" customFormat="1" x14ac:dyDescent="0.2">
      <c r="G245" s="622"/>
    </row>
    <row r="246" spans="7:7" s="1" customFormat="1" x14ac:dyDescent="0.2">
      <c r="G246" s="622"/>
    </row>
    <row r="247" spans="7:7" s="1" customFormat="1" x14ac:dyDescent="0.2">
      <c r="G247" s="622"/>
    </row>
    <row r="248" spans="7:7" s="1" customFormat="1" x14ac:dyDescent="0.2">
      <c r="G248" s="622"/>
    </row>
    <row r="249" spans="7:7" s="1" customFormat="1" x14ac:dyDescent="0.2">
      <c r="G249" s="622"/>
    </row>
    <row r="250" spans="7:7" s="1" customFormat="1" x14ac:dyDescent="0.2">
      <c r="G250" s="622"/>
    </row>
    <row r="251" spans="7:7" s="1" customFormat="1" x14ac:dyDescent="0.2">
      <c r="G251" s="622"/>
    </row>
    <row r="252" spans="7:7" s="1" customFormat="1" x14ac:dyDescent="0.2">
      <c r="G252" s="622"/>
    </row>
    <row r="253" spans="7:7" s="1" customFormat="1" x14ac:dyDescent="0.2">
      <c r="G253" s="622"/>
    </row>
    <row r="254" spans="7:7" s="1" customFormat="1" x14ac:dyDescent="0.2">
      <c r="G254" s="622"/>
    </row>
    <row r="255" spans="7:7" s="1" customFormat="1" x14ac:dyDescent="0.2">
      <c r="G255" s="622"/>
    </row>
    <row r="256" spans="7:7" s="1" customFormat="1" x14ac:dyDescent="0.2">
      <c r="G256" s="622"/>
    </row>
    <row r="257" spans="7:7" s="1" customFormat="1" x14ac:dyDescent="0.2">
      <c r="G257" s="622"/>
    </row>
    <row r="258" spans="7:7" s="1" customFormat="1" x14ac:dyDescent="0.2">
      <c r="G258" s="622"/>
    </row>
    <row r="259" spans="7:7" s="1" customFormat="1" x14ac:dyDescent="0.2">
      <c r="G259" s="622"/>
    </row>
    <row r="260" spans="7:7" s="1" customFormat="1" x14ac:dyDescent="0.2">
      <c r="G260" s="622"/>
    </row>
    <row r="261" spans="7:7" s="1" customFormat="1" x14ac:dyDescent="0.2">
      <c r="G261" s="622"/>
    </row>
    <row r="262" spans="7:7" s="1" customFormat="1" x14ac:dyDescent="0.2">
      <c r="G262" s="622"/>
    </row>
    <row r="263" spans="7:7" s="1" customFormat="1" x14ac:dyDescent="0.2">
      <c r="G263" s="622"/>
    </row>
    <row r="264" spans="7:7" s="1" customFormat="1" x14ac:dyDescent="0.2">
      <c r="G264" s="622"/>
    </row>
    <row r="265" spans="7:7" s="1" customFormat="1" x14ac:dyDescent="0.2">
      <c r="G265" s="622"/>
    </row>
    <row r="266" spans="7:7" s="1" customFormat="1" x14ac:dyDescent="0.2">
      <c r="G266" s="622"/>
    </row>
    <row r="267" spans="7:7" s="1" customFormat="1" x14ac:dyDescent="0.2">
      <c r="G267" s="622"/>
    </row>
    <row r="268" spans="7:7" s="1" customFormat="1" x14ac:dyDescent="0.2">
      <c r="G268" s="622"/>
    </row>
    <row r="269" spans="7:7" s="1" customFormat="1" x14ac:dyDescent="0.2">
      <c r="G269" s="622"/>
    </row>
    <row r="270" spans="7:7" s="1" customFormat="1" x14ac:dyDescent="0.2">
      <c r="G270" s="622"/>
    </row>
    <row r="271" spans="7:7" s="1" customFormat="1" x14ac:dyDescent="0.2">
      <c r="G271" s="622"/>
    </row>
    <row r="272" spans="7:7" s="1" customFormat="1" x14ac:dyDescent="0.2">
      <c r="G272" s="622"/>
    </row>
    <row r="273" spans="7:7" s="1" customFormat="1" x14ac:dyDescent="0.2">
      <c r="G273" s="622"/>
    </row>
    <row r="274" spans="7:7" s="1" customFormat="1" x14ac:dyDescent="0.2">
      <c r="G274" s="622"/>
    </row>
    <row r="275" spans="7:7" s="1" customFormat="1" x14ac:dyDescent="0.2">
      <c r="G275" s="622"/>
    </row>
    <row r="276" spans="7:7" s="1" customFormat="1" x14ac:dyDescent="0.2">
      <c r="G276" s="622"/>
    </row>
    <row r="277" spans="7:7" s="1" customFormat="1" x14ac:dyDescent="0.2">
      <c r="G277" s="622"/>
    </row>
    <row r="278" spans="7:7" s="1" customFormat="1" x14ac:dyDescent="0.2">
      <c r="G278" s="622"/>
    </row>
    <row r="279" spans="7:7" s="1" customFormat="1" x14ac:dyDescent="0.2">
      <c r="G279" s="622"/>
    </row>
    <row r="280" spans="7:7" s="1" customFormat="1" x14ac:dyDescent="0.2">
      <c r="G280" s="622"/>
    </row>
    <row r="281" spans="7:7" s="1" customFormat="1" x14ac:dyDescent="0.2">
      <c r="G281" s="622"/>
    </row>
    <row r="282" spans="7:7" s="1" customFormat="1" x14ac:dyDescent="0.2">
      <c r="G282" s="622"/>
    </row>
    <row r="283" spans="7:7" s="1" customFormat="1" x14ac:dyDescent="0.2">
      <c r="G283" s="622"/>
    </row>
    <row r="284" spans="7:7" s="1" customFormat="1" x14ac:dyDescent="0.2">
      <c r="G284" s="622"/>
    </row>
    <row r="285" spans="7:7" s="1" customFormat="1" x14ac:dyDescent="0.2">
      <c r="G285" s="622"/>
    </row>
    <row r="286" spans="7:7" s="1" customFormat="1" x14ac:dyDescent="0.2">
      <c r="G286" s="622"/>
    </row>
    <row r="287" spans="7:7" s="1" customFormat="1" x14ac:dyDescent="0.2">
      <c r="G287" s="622"/>
    </row>
    <row r="288" spans="7:7" s="1" customFormat="1" x14ac:dyDescent="0.2">
      <c r="G288" s="622"/>
    </row>
    <row r="289" spans="7:7" s="1" customFormat="1" x14ac:dyDescent="0.2">
      <c r="G289" s="622"/>
    </row>
    <row r="290" spans="7:7" s="1" customFormat="1" x14ac:dyDescent="0.2">
      <c r="G290" s="622"/>
    </row>
    <row r="291" spans="7:7" s="1" customFormat="1" x14ac:dyDescent="0.2">
      <c r="G291" s="622"/>
    </row>
    <row r="292" spans="7:7" s="1" customFormat="1" x14ac:dyDescent="0.2">
      <c r="G292" s="622"/>
    </row>
    <row r="293" spans="7:7" s="1" customFormat="1" x14ac:dyDescent="0.2">
      <c r="G293" s="622"/>
    </row>
    <row r="294" spans="7:7" s="1" customFormat="1" x14ac:dyDescent="0.2">
      <c r="G294" s="622"/>
    </row>
    <row r="295" spans="7:7" s="1" customFormat="1" x14ac:dyDescent="0.2">
      <c r="G295" s="622"/>
    </row>
    <row r="296" spans="7:7" s="1" customFormat="1" x14ac:dyDescent="0.2">
      <c r="G296" s="622"/>
    </row>
    <row r="297" spans="7:7" s="1" customFormat="1" x14ac:dyDescent="0.2">
      <c r="G297" s="622"/>
    </row>
    <row r="298" spans="7:7" s="1" customFormat="1" x14ac:dyDescent="0.2">
      <c r="G298" s="622"/>
    </row>
    <row r="299" spans="7:7" s="1" customFormat="1" x14ac:dyDescent="0.2">
      <c r="G299" s="622"/>
    </row>
    <row r="300" spans="7:7" s="1" customFormat="1" x14ac:dyDescent="0.2">
      <c r="G300" s="622"/>
    </row>
    <row r="301" spans="7:7" s="1" customFormat="1" x14ac:dyDescent="0.2">
      <c r="G301" s="622"/>
    </row>
    <row r="302" spans="7:7" s="1" customFormat="1" x14ac:dyDescent="0.2">
      <c r="G302" s="622"/>
    </row>
    <row r="303" spans="7:7" s="1" customFormat="1" x14ac:dyDescent="0.2">
      <c r="G303" s="622"/>
    </row>
    <row r="304" spans="7:7" s="1" customFormat="1" x14ac:dyDescent="0.2">
      <c r="G304" s="622"/>
    </row>
    <row r="305" spans="7:7" s="1" customFormat="1" x14ac:dyDescent="0.2">
      <c r="G305" s="622"/>
    </row>
    <row r="306" spans="7:7" s="1" customFormat="1" x14ac:dyDescent="0.2">
      <c r="G306" s="622"/>
    </row>
    <row r="307" spans="7:7" s="1" customFormat="1" x14ac:dyDescent="0.2">
      <c r="G307" s="622"/>
    </row>
    <row r="308" spans="7:7" s="1" customFormat="1" x14ac:dyDescent="0.2">
      <c r="G308" s="622"/>
    </row>
    <row r="309" spans="7:7" s="1" customFormat="1" x14ac:dyDescent="0.2">
      <c r="G309" s="622"/>
    </row>
    <row r="310" spans="7:7" s="1" customFormat="1" x14ac:dyDescent="0.2">
      <c r="G310" s="622"/>
    </row>
    <row r="311" spans="7:7" s="1" customFormat="1" x14ac:dyDescent="0.2">
      <c r="G311" s="622"/>
    </row>
    <row r="312" spans="7:7" s="1" customFormat="1" x14ac:dyDescent="0.2">
      <c r="G312" s="622"/>
    </row>
    <row r="313" spans="7:7" s="1" customFormat="1" x14ac:dyDescent="0.2">
      <c r="G313" s="622"/>
    </row>
    <row r="314" spans="7:7" s="1" customFormat="1" x14ac:dyDescent="0.2">
      <c r="G314" s="622"/>
    </row>
    <row r="315" spans="7:7" s="1" customFormat="1" x14ac:dyDescent="0.2">
      <c r="G315" s="622"/>
    </row>
    <row r="316" spans="7:7" s="1" customFormat="1" x14ac:dyDescent="0.2">
      <c r="G316" s="622"/>
    </row>
    <row r="317" spans="7:7" s="1" customFormat="1" x14ac:dyDescent="0.2">
      <c r="G317" s="622"/>
    </row>
    <row r="318" spans="7:7" s="1" customFormat="1" x14ac:dyDescent="0.2">
      <c r="G318" s="622"/>
    </row>
    <row r="319" spans="7:7" s="1" customFormat="1" x14ac:dyDescent="0.2">
      <c r="G319" s="622"/>
    </row>
    <row r="320" spans="7:7" s="1" customFormat="1" x14ac:dyDescent="0.2">
      <c r="G320" s="622"/>
    </row>
    <row r="321" spans="7:7" s="1" customFormat="1" x14ac:dyDescent="0.2">
      <c r="G321" s="622"/>
    </row>
    <row r="322" spans="7:7" s="1" customFormat="1" x14ac:dyDescent="0.2">
      <c r="G322" s="622"/>
    </row>
    <row r="323" spans="7:7" s="1" customFormat="1" x14ac:dyDescent="0.2">
      <c r="G323" s="622"/>
    </row>
    <row r="324" spans="7:7" s="1" customFormat="1" x14ac:dyDescent="0.2">
      <c r="G324" s="622"/>
    </row>
    <row r="325" spans="7:7" s="1" customFormat="1" x14ac:dyDescent="0.2">
      <c r="G325" s="622"/>
    </row>
    <row r="326" spans="7:7" s="1" customFormat="1" x14ac:dyDescent="0.2">
      <c r="G326" s="622"/>
    </row>
    <row r="327" spans="7:7" s="1" customFormat="1" x14ac:dyDescent="0.2">
      <c r="G327" s="622"/>
    </row>
    <row r="328" spans="7:7" s="1" customFormat="1" x14ac:dyDescent="0.2">
      <c r="G328" s="622"/>
    </row>
    <row r="329" spans="7:7" s="1" customFormat="1" x14ac:dyDescent="0.2">
      <c r="G329" s="622"/>
    </row>
    <row r="330" spans="7:7" s="1" customFormat="1" x14ac:dyDescent="0.2">
      <c r="G330" s="622"/>
    </row>
    <row r="331" spans="7:7" s="1" customFormat="1" x14ac:dyDescent="0.2">
      <c r="G331" s="622"/>
    </row>
    <row r="332" spans="7:7" s="1" customFormat="1" x14ac:dyDescent="0.2">
      <c r="G332" s="622"/>
    </row>
    <row r="333" spans="7:7" s="1" customFormat="1" x14ac:dyDescent="0.2">
      <c r="G333" s="622"/>
    </row>
    <row r="334" spans="7:7" s="1" customFormat="1" x14ac:dyDescent="0.2">
      <c r="G334" s="622"/>
    </row>
    <row r="335" spans="7:7" s="1" customFormat="1" x14ac:dyDescent="0.2">
      <c r="G335" s="622"/>
    </row>
    <row r="336" spans="7:7" s="1" customFormat="1" x14ac:dyDescent="0.2">
      <c r="G336" s="622"/>
    </row>
    <row r="337" spans="7:7" s="1" customFormat="1" x14ac:dyDescent="0.2">
      <c r="G337" s="622"/>
    </row>
    <row r="338" spans="7:7" s="1" customFormat="1" x14ac:dyDescent="0.2">
      <c r="G338" s="622"/>
    </row>
    <row r="339" spans="7:7" s="1" customFormat="1" x14ac:dyDescent="0.2">
      <c r="G339" s="622"/>
    </row>
    <row r="340" spans="7:7" s="1" customFormat="1" x14ac:dyDescent="0.2">
      <c r="G340" s="622"/>
    </row>
    <row r="341" spans="7:7" s="1" customFormat="1" x14ac:dyDescent="0.2">
      <c r="G341" s="622"/>
    </row>
    <row r="342" spans="7:7" s="1" customFormat="1" x14ac:dyDescent="0.2">
      <c r="G342" s="622"/>
    </row>
  </sheetData>
  <mergeCells count="8">
    <mergeCell ref="A47:G47"/>
    <mergeCell ref="A48:I50"/>
    <mergeCell ref="A1:G2"/>
    <mergeCell ref="C3:D3"/>
    <mergeCell ref="E3:F3"/>
    <mergeCell ref="A3:A4"/>
    <mergeCell ref="B3:B4"/>
    <mergeCell ref="G3:I3"/>
  </mergeCells>
  <conditionalFormatting sqref="I11">
    <cfRule type="cellIs" dxfId="58" priority="123" operator="between">
      <formula>0</formula>
      <formula>0.5</formula>
    </cfRule>
    <cfRule type="cellIs" dxfId="57" priority="124" operator="between">
      <formula>0</formula>
      <formula>0.49</formula>
    </cfRule>
  </conditionalFormatting>
  <conditionalFormatting sqref="I12">
    <cfRule type="cellIs" dxfId="56" priority="117" operator="between">
      <formula>0</formula>
      <formula>0.5</formula>
    </cfRule>
    <cfRule type="cellIs" dxfId="55" priority="118" operator="between">
      <formula>0</formula>
      <formula>0.49</formula>
    </cfRule>
  </conditionalFormatting>
  <conditionalFormatting sqref="C5">
    <cfRule type="cellIs" dxfId="54" priority="59" operator="between">
      <formula>0</formula>
      <formula>0.5</formula>
    </cfRule>
    <cfRule type="cellIs" dxfId="53" priority="60" operator="between">
      <formula>0</formula>
      <formula>0.49</formula>
    </cfRule>
  </conditionalFormatting>
  <conditionalFormatting sqref="I13">
    <cfRule type="cellIs" dxfId="52" priority="33" operator="between">
      <formula>0</formula>
      <formula>0.5</formula>
    </cfRule>
    <cfRule type="cellIs" dxfId="51" priority="34" operator="between">
      <formula>0</formula>
      <formula>0.49</formula>
    </cfRule>
  </conditionalFormatting>
  <conditionalFormatting sqref="I37">
    <cfRule type="cellIs" dxfId="50" priority="23" operator="between">
      <formula>0</formula>
      <formula>0.5</formula>
    </cfRule>
    <cfRule type="cellIs" dxfId="49" priority="24" operator="between">
      <formula>0</formula>
      <formula>0.49</formula>
    </cfRule>
  </conditionalFormatting>
  <conditionalFormatting sqref="I32">
    <cfRule type="cellIs" dxfId="48" priority="19" operator="between">
      <formula>0</formula>
      <formula>0.5</formula>
    </cfRule>
    <cfRule type="cellIs" dxfId="47" priority="20" operator="between">
      <formula>0</formula>
      <formula>0.49</formula>
    </cfRule>
  </conditionalFormatting>
  <conditionalFormatting sqref="I27">
    <cfRule type="cellIs" dxfId="46" priority="17" operator="between">
      <formula>0</formula>
      <formula>0.5</formula>
    </cfRule>
    <cfRule type="cellIs" dxfId="45" priority="18" operator="between">
      <formula>0</formula>
      <formula>0.49</formula>
    </cfRule>
  </conditionalFormatting>
  <conditionalFormatting sqref="I25">
    <cfRule type="cellIs" dxfId="44" priority="15" operator="between">
      <formula>0</formula>
      <formula>0.5</formula>
    </cfRule>
    <cfRule type="cellIs" dxfId="43" priority="16" operator="between">
      <formula>0</formula>
      <formula>0.49</formula>
    </cfRule>
  </conditionalFormatting>
  <conditionalFormatting sqref="C30">
    <cfRule type="cellIs" dxfId="42" priority="13" operator="between">
      <formula>0</formula>
      <formula>0.5</formula>
    </cfRule>
    <cfRule type="cellIs" dxfId="41" priority="14" operator="between">
      <formula>0</formula>
      <formula>0.49</formula>
    </cfRule>
  </conditionalFormatting>
  <conditionalFormatting sqref="C32">
    <cfRule type="cellIs" dxfId="40" priority="11" operator="between">
      <formula>0</formula>
      <formula>0.5</formula>
    </cfRule>
    <cfRule type="cellIs" dxfId="39" priority="12" operator="between">
      <formula>0</formula>
      <formula>0.49</formula>
    </cfRule>
  </conditionalFormatting>
  <conditionalFormatting sqref="I20">
    <cfRule type="cellIs" dxfId="38" priority="9" operator="between">
      <formula>0</formula>
      <formula>0.5</formula>
    </cfRule>
    <cfRule type="cellIs" dxfId="37" priority="10" operator="between">
      <formula>0</formula>
      <formula>0.49</formula>
    </cfRule>
  </conditionalFormatting>
  <conditionalFormatting sqref="I14">
    <cfRule type="cellIs" dxfId="36" priority="7" operator="between">
      <formula>0</formula>
      <formula>0.5</formula>
    </cfRule>
    <cfRule type="cellIs" dxfId="35" priority="8" operator="between">
      <formula>0</formula>
      <formula>0.49</formula>
    </cfRule>
  </conditionalFormatting>
  <conditionalFormatting sqref="C14">
    <cfRule type="cellIs" dxfId="34" priority="5" operator="between">
      <formula>0</formula>
      <formula>0.5</formula>
    </cfRule>
    <cfRule type="cellIs" dxfId="33" priority="6" operator="between">
      <formula>0</formula>
      <formula>0.49</formula>
    </cfRule>
  </conditionalFormatting>
  <conditionalFormatting sqref="E14">
    <cfRule type="cellIs" dxfId="32" priority="3" operator="between">
      <formula>0</formula>
      <formula>0.5</formula>
    </cfRule>
    <cfRule type="cellIs" dxfId="31" priority="4" operator="between">
      <formula>0</formula>
      <formula>0.49</formula>
    </cfRule>
  </conditionalFormatting>
  <conditionalFormatting sqref="G14">
    <cfRule type="cellIs" dxfId="30" priority="1" operator="between">
      <formula>0</formula>
      <formula>0.5</formula>
    </cfRule>
    <cfRule type="cellIs" dxfId="29"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1" t="s">
        <v>341</v>
      </c>
      <c r="B1" s="801"/>
      <c r="C1" s="801"/>
      <c r="D1" s="801"/>
      <c r="E1" s="801"/>
      <c r="F1" s="801"/>
      <c r="G1" s="1"/>
      <c r="H1" s="1"/>
      <c r="I1" s="1"/>
    </row>
    <row r="2" spans="1:12" x14ac:dyDescent="0.2">
      <c r="A2" s="802"/>
      <c r="B2" s="802"/>
      <c r="C2" s="802"/>
      <c r="D2" s="802"/>
      <c r="E2" s="802"/>
      <c r="F2" s="802"/>
      <c r="G2" s="10"/>
      <c r="H2" s="55" t="s">
        <v>467</v>
      </c>
      <c r="I2" s="1"/>
    </row>
    <row r="3" spans="1:12" x14ac:dyDescent="0.2">
      <c r="A3" s="11"/>
      <c r="B3" s="769">
        <f>INDICE!A3</f>
        <v>44866</v>
      </c>
      <c r="C3" s="770">
        <v>41671</v>
      </c>
      <c r="D3" s="770" t="s">
        <v>115</v>
      </c>
      <c r="E3" s="770"/>
      <c r="F3" s="770" t="s">
        <v>116</v>
      </c>
      <c r="G3" s="770"/>
      <c r="H3" s="770"/>
      <c r="I3" s="1"/>
    </row>
    <row r="4" spans="1:12" x14ac:dyDescent="0.2">
      <c r="A4" s="260"/>
      <c r="B4" s="82" t="s">
        <v>54</v>
      </c>
      <c r="C4" s="82" t="s">
        <v>421</v>
      </c>
      <c r="D4" s="82" t="s">
        <v>54</v>
      </c>
      <c r="E4" s="82" t="s">
        <v>421</v>
      </c>
      <c r="F4" s="82" t="s">
        <v>54</v>
      </c>
      <c r="G4" s="83" t="s">
        <v>421</v>
      </c>
      <c r="H4" s="83" t="s">
        <v>106</v>
      </c>
      <c r="I4" s="55"/>
    </row>
    <row r="5" spans="1:12" ht="14.1" customHeight="1" x14ac:dyDescent="0.2">
      <c r="A5" s="488" t="s">
        <v>329</v>
      </c>
      <c r="B5" s="233">
        <v>4262.3291099999997</v>
      </c>
      <c r="C5" s="677">
        <v>623.61094487905837</v>
      </c>
      <c r="D5" s="233">
        <v>36366.368999999999</v>
      </c>
      <c r="E5" s="234">
        <v>103.55936546726173</v>
      </c>
      <c r="F5" s="233">
        <v>37262.406800000004</v>
      </c>
      <c r="G5" s="234">
        <v>101.04667158016881</v>
      </c>
      <c r="H5" s="234">
        <v>62.415527376103697</v>
      </c>
      <c r="I5" s="1"/>
    </row>
    <row r="6" spans="1:12" x14ac:dyDescent="0.2">
      <c r="A6" s="3" t="s">
        <v>331</v>
      </c>
      <c r="B6" s="435">
        <v>552.82000000000005</v>
      </c>
      <c r="C6" s="443" t="s">
        <v>142</v>
      </c>
      <c r="D6" s="435">
        <v>1354.77</v>
      </c>
      <c r="E6" s="443" t="s">
        <v>142</v>
      </c>
      <c r="F6" s="435">
        <v>1354.77</v>
      </c>
      <c r="G6" s="443" t="s">
        <v>142</v>
      </c>
      <c r="H6" s="726">
        <v>2.2692759616194196</v>
      </c>
      <c r="I6" s="1"/>
    </row>
    <row r="7" spans="1:12" x14ac:dyDescent="0.2">
      <c r="A7" s="3" t="s">
        <v>519</v>
      </c>
      <c r="B7" s="437">
        <v>594.30902000000003</v>
      </c>
      <c r="C7" s="443">
        <v>47.620321030948993</v>
      </c>
      <c r="D7" s="437">
        <v>4912.6880499999988</v>
      </c>
      <c r="E7" s="443">
        <v>10.555595665353144</v>
      </c>
      <c r="F7" s="437">
        <v>5435.0892199999989</v>
      </c>
      <c r="G7" s="443">
        <v>6.4549759116224497</v>
      </c>
      <c r="H7" s="443">
        <v>9.1039197178877895</v>
      </c>
      <c r="I7" s="166"/>
      <c r="J7" s="166"/>
    </row>
    <row r="8" spans="1:12" x14ac:dyDescent="0.2">
      <c r="A8" s="3" t="s">
        <v>520</v>
      </c>
      <c r="B8" s="437">
        <v>3115.2000899999994</v>
      </c>
      <c r="C8" s="443">
        <v>1570.8587007743808</v>
      </c>
      <c r="D8" s="437">
        <v>30098.910950000001</v>
      </c>
      <c r="E8" s="443">
        <v>124.25718079723214</v>
      </c>
      <c r="F8" s="437">
        <v>30472.547580000006</v>
      </c>
      <c r="G8" s="443">
        <v>126.92141428169168</v>
      </c>
      <c r="H8" s="443">
        <v>51.042331696596491</v>
      </c>
      <c r="I8" s="166"/>
      <c r="J8" s="166"/>
    </row>
    <row r="9" spans="1:12" x14ac:dyDescent="0.2">
      <c r="A9" s="488" t="s">
        <v>671</v>
      </c>
      <c r="B9" s="418">
        <v>2044.3608100000001</v>
      </c>
      <c r="C9" s="420">
        <v>29.89052110770961</v>
      </c>
      <c r="D9" s="418">
        <v>21201.265999999996</v>
      </c>
      <c r="E9" s="420">
        <v>36.118251931156422</v>
      </c>
      <c r="F9" s="418">
        <v>22240.093120000001</v>
      </c>
      <c r="G9" s="420">
        <v>42.193509619645724</v>
      </c>
      <c r="H9" s="420">
        <v>37.252750430990829</v>
      </c>
      <c r="I9" s="166"/>
      <c r="J9" s="166"/>
    </row>
    <row r="10" spans="1:12" x14ac:dyDescent="0.2">
      <c r="A10" s="3" t="s">
        <v>333</v>
      </c>
      <c r="B10" s="435">
        <v>478.78242999999998</v>
      </c>
      <c r="C10" s="443">
        <v>15.590977662744818</v>
      </c>
      <c r="D10" s="435">
        <v>4241.2034499999991</v>
      </c>
      <c r="E10" s="443">
        <v>1.1593611358873066</v>
      </c>
      <c r="F10" s="435">
        <v>4305.4691699999994</v>
      </c>
      <c r="G10" s="443">
        <v>1.4705391171764413</v>
      </c>
      <c r="H10" s="443">
        <v>7.2117759405467439</v>
      </c>
      <c r="I10" s="166"/>
      <c r="J10" s="166"/>
    </row>
    <row r="11" spans="1:12" x14ac:dyDescent="0.2">
      <c r="A11" s="3" t="s">
        <v>334</v>
      </c>
      <c r="B11" s="437">
        <v>24.741669999999999</v>
      </c>
      <c r="C11" s="444">
        <v>134.0213196625175</v>
      </c>
      <c r="D11" s="437">
        <v>1198.2203999999999</v>
      </c>
      <c r="E11" s="443">
        <v>16.669283615473365</v>
      </c>
      <c r="F11" s="437">
        <v>1209.57593</v>
      </c>
      <c r="G11" s="444">
        <v>16.121598706355044</v>
      </c>
      <c r="H11" s="492">
        <v>2.026072013480114</v>
      </c>
      <c r="I11" s="1"/>
      <c r="J11" s="443"/>
      <c r="L11" s="443"/>
    </row>
    <row r="12" spans="1:12" x14ac:dyDescent="0.2">
      <c r="A12" s="3" t="s">
        <v>335</v>
      </c>
      <c r="B12" s="435">
        <v>1196.0673199999999</v>
      </c>
      <c r="C12" s="443">
        <v>61495.169480178381</v>
      </c>
      <c r="D12" s="435">
        <v>2622.9732799999997</v>
      </c>
      <c r="E12" s="443">
        <v>47.548222518576694</v>
      </c>
      <c r="F12" s="435">
        <v>2622.9732799999997</v>
      </c>
      <c r="G12" s="443">
        <v>47.548222518576694</v>
      </c>
      <c r="H12" s="443">
        <v>4.393550353398763</v>
      </c>
      <c r="I12" s="166"/>
      <c r="J12" s="166"/>
    </row>
    <row r="13" spans="1:12" x14ac:dyDescent="0.2">
      <c r="A13" s="3" t="s">
        <v>336</v>
      </c>
      <c r="B13" s="494">
        <v>19.25526</v>
      </c>
      <c r="C13" s="436">
        <v>-55.054109406460825</v>
      </c>
      <c r="D13" s="435">
        <v>6357.6271799999995</v>
      </c>
      <c r="E13" s="443">
        <v>25.822342995445606</v>
      </c>
      <c r="F13" s="435">
        <v>6390.0257599999995</v>
      </c>
      <c r="G13" s="443">
        <v>26.463535869754008</v>
      </c>
      <c r="H13" s="492">
        <v>10.703463946866894</v>
      </c>
      <c r="I13" s="166"/>
      <c r="J13" s="166"/>
    </row>
    <row r="14" spans="1:12" x14ac:dyDescent="0.2">
      <c r="A14" s="3" t="s">
        <v>337</v>
      </c>
      <c r="B14" s="435">
        <v>110.92627</v>
      </c>
      <c r="C14" s="436" t="s">
        <v>142</v>
      </c>
      <c r="D14" s="435">
        <v>1249.09124</v>
      </c>
      <c r="E14" s="444">
        <v>5.0214662406082917</v>
      </c>
      <c r="F14" s="435">
        <v>1249.09124</v>
      </c>
      <c r="G14" s="444">
        <v>5.0214662406082917</v>
      </c>
      <c r="H14" s="443">
        <v>2.0922612139340204</v>
      </c>
      <c r="I14" s="1"/>
      <c r="J14" s="166"/>
    </row>
    <row r="15" spans="1:12" x14ac:dyDescent="0.2">
      <c r="A15" s="66" t="s">
        <v>338</v>
      </c>
      <c r="B15" s="435">
        <v>214.58785999999998</v>
      </c>
      <c r="C15" s="502">
        <v>-80.568880821570289</v>
      </c>
      <c r="D15" s="435">
        <v>5532.1504500000001</v>
      </c>
      <c r="E15" s="502">
        <v>136.81436806331919</v>
      </c>
      <c r="F15" s="435">
        <v>6462.9577399999989</v>
      </c>
      <c r="G15" s="443">
        <v>176.65936905566937</v>
      </c>
      <c r="H15" s="443">
        <v>10.825626962764282</v>
      </c>
      <c r="I15" s="166"/>
      <c r="J15" s="166"/>
    </row>
    <row r="16" spans="1:12" x14ac:dyDescent="0.2">
      <c r="A16" s="488" t="s">
        <v>672</v>
      </c>
      <c r="B16" s="418">
        <v>10.147260000000001</v>
      </c>
      <c r="C16" s="668">
        <v>-79.008612102868597</v>
      </c>
      <c r="D16" s="418">
        <v>177.80591000000001</v>
      </c>
      <c r="E16" s="657">
        <v>-50.66727506488715</v>
      </c>
      <c r="F16" s="418">
        <v>198.03994</v>
      </c>
      <c r="G16" s="420">
        <v>-45.614315248073787</v>
      </c>
      <c r="H16" s="420">
        <v>0.33172219290547633</v>
      </c>
      <c r="I16" s="10"/>
      <c r="J16" s="166"/>
      <c r="L16" s="166"/>
    </row>
    <row r="17" spans="1:9" x14ac:dyDescent="0.2">
      <c r="A17" s="644" t="s">
        <v>114</v>
      </c>
      <c r="B17" s="61">
        <v>6316.8371799999995</v>
      </c>
      <c r="C17" s="62">
        <v>185.66340170352299</v>
      </c>
      <c r="D17" s="61">
        <v>57745.440910000005</v>
      </c>
      <c r="E17" s="62">
        <v>70.838005261250885</v>
      </c>
      <c r="F17" s="61">
        <v>59700.539860000004</v>
      </c>
      <c r="G17" s="62">
        <v>72.849296504802851</v>
      </c>
      <c r="H17" s="62">
        <v>100</v>
      </c>
      <c r="I17" s="1"/>
    </row>
    <row r="18" spans="1:9" x14ac:dyDescent="0.2">
      <c r="A18" s="133" t="s">
        <v>574</v>
      </c>
      <c r="B18" s="1"/>
      <c r="C18" s="10"/>
      <c r="D18" s="10"/>
      <c r="E18" s="10"/>
      <c r="F18" s="10"/>
      <c r="G18" s="10"/>
      <c r="H18" s="161" t="s">
        <v>220</v>
      </c>
      <c r="I18" s="1"/>
    </row>
    <row r="19" spans="1:9" x14ac:dyDescent="0.2">
      <c r="A19" s="133" t="s">
        <v>607</v>
      </c>
      <c r="B19" s="1"/>
      <c r="C19" s="1"/>
      <c r="D19" s="1"/>
      <c r="E19" s="1"/>
      <c r="F19" s="1"/>
      <c r="G19" s="1"/>
      <c r="H19" s="1"/>
      <c r="I19" s="1"/>
    </row>
    <row r="20" spans="1:9" ht="14.25" customHeight="1" x14ac:dyDescent="0.2">
      <c r="A20" s="133" t="s">
        <v>704</v>
      </c>
      <c r="B20" s="589"/>
      <c r="C20" s="589"/>
      <c r="D20" s="589"/>
      <c r="E20" s="589"/>
      <c r="F20" s="589"/>
      <c r="G20" s="589"/>
      <c r="H20" s="589"/>
      <c r="I20" s="1"/>
    </row>
    <row r="21" spans="1:9" x14ac:dyDescent="0.2">
      <c r="A21" s="434" t="s">
        <v>531</v>
      </c>
      <c r="B21" s="589"/>
      <c r="C21" s="589"/>
      <c r="D21" s="589"/>
      <c r="E21" s="589"/>
      <c r="F21" s="589"/>
      <c r="G21" s="589"/>
      <c r="H21" s="589"/>
      <c r="I21" s="1"/>
    </row>
    <row r="22" spans="1:9" s="1" customFormat="1" x14ac:dyDescent="0.2">
      <c r="A22" s="589"/>
      <c r="B22" s="589"/>
      <c r="C22" s="589"/>
      <c r="D22" s="589"/>
      <c r="E22" s="589"/>
      <c r="F22" s="589"/>
      <c r="G22" s="589"/>
      <c r="H22" s="589"/>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28" priority="27" operator="between">
      <formula>0.0001</formula>
      <formula>0.4999999</formula>
    </cfRule>
  </conditionalFormatting>
  <conditionalFormatting sqref="D7:D8">
    <cfRule type="cellIs" dxfId="27" priority="26" operator="between">
      <formula>0.0001</formula>
      <formula>0.4999999</formula>
    </cfRule>
  </conditionalFormatting>
  <conditionalFormatting sqref="B12:B13">
    <cfRule type="cellIs" dxfId="26" priority="20" operator="between">
      <formula>0.0001</formula>
      <formula>0.44999</formula>
    </cfRule>
  </conditionalFormatting>
  <conditionalFormatting sqref="C15:C16">
    <cfRule type="cellIs" dxfId="25" priority="3" operator="between">
      <formula>0</formula>
      <formula>0.5</formula>
    </cfRule>
    <cfRule type="cellIs" dxfId="24" priority="4" operator="between">
      <formula>0</formula>
      <formula>0.49</formula>
    </cfRule>
  </conditionalFormatting>
  <conditionalFormatting sqref="H6">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1" t="s">
        <v>523</v>
      </c>
      <c r="B1" s="801"/>
      <c r="C1" s="801"/>
      <c r="D1" s="801"/>
      <c r="E1" s="801"/>
      <c r="F1" s="801"/>
      <c r="G1" s="1"/>
      <c r="H1" s="1"/>
    </row>
    <row r="2" spans="1:8" x14ac:dyDescent="0.2">
      <c r="A2" s="802"/>
      <c r="B2" s="802"/>
      <c r="C2" s="802"/>
      <c r="D2" s="802"/>
      <c r="E2" s="802"/>
      <c r="F2" s="802"/>
      <c r="G2" s="10"/>
      <c r="H2" s="55" t="s">
        <v>467</v>
      </c>
    </row>
    <row r="3" spans="1:8" x14ac:dyDescent="0.2">
      <c r="A3" s="11"/>
      <c r="B3" s="772">
        <f>INDICE!A3</f>
        <v>44866</v>
      </c>
      <c r="C3" s="772">
        <v>41671</v>
      </c>
      <c r="D3" s="771" t="s">
        <v>115</v>
      </c>
      <c r="E3" s="771"/>
      <c r="F3" s="771" t="s">
        <v>116</v>
      </c>
      <c r="G3" s="771"/>
      <c r="H3" s="771"/>
    </row>
    <row r="4" spans="1:8" x14ac:dyDescent="0.2">
      <c r="A4" s="260"/>
      <c r="B4" s="184" t="s">
        <v>54</v>
      </c>
      <c r="C4" s="185" t="s">
        <v>421</v>
      </c>
      <c r="D4" s="184" t="s">
        <v>54</v>
      </c>
      <c r="E4" s="185" t="s">
        <v>421</v>
      </c>
      <c r="F4" s="184" t="s">
        <v>54</v>
      </c>
      <c r="G4" s="186" t="s">
        <v>421</v>
      </c>
      <c r="H4" s="185" t="s">
        <v>471</v>
      </c>
    </row>
    <row r="5" spans="1:8" x14ac:dyDescent="0.2">
      <c r="A5" s="417" t="s">
        <v>114</v>
      </c>
      <c r="B5" s="61">
        <v>28410.791469999993</v>
      </c>
      <c r="C5" s="684">
        <v>-18.063720328514325</v>
      </c>
      <c r="D5" s="61">
        <v>350344.29714999994</v>
      </c>
      <c r="E5" s="62">
        <v>2.0667611166431024</v>
      </c>
      <c r="F5" s="61">
        <v>386962.69900999992</v>
      </c>
      <c r="G5" s="62">
        <v>2.8551212888290149</v>
      </c>
      <c r="H5" s="62">
        <v>100</v>
      </c>
    </row>
    <row r="6" spans="1:8" x14ac:dyDescent="0.2">
      <c r="A6" s="646" t="s">
        <v>327</v>
      </c>
      <c r="B6" s="181">
        <v>3891.3293699999995</v>
      </c>
      <c r="C6" s="679">
        <v>-68.235724850222951</v>
      </c>
      <c r="D6" s="181">
        <v>80540.093670000002</v>
      </c>
      <c r="E6" s="155">
        <v>-49.37357317794438</v>
      </c>
      <c r="F6" s="181">
        <v>91746.147499999992</v>
      </c>
      <c r="G6" s="155">
        <v>-47.886096587921095</v>
      </c>
      <c r="H6" s="155">
        <v>23.709300078462881</v>
      </c>
    </row>
    <row r="7" spans="1:8" x14ac:dyDescent="0.2">
      <c r="A7" s="646" t="s">
        <v>328</v>
      </c>
      <c r="B7" s="181">
        <v>24519.462099999997</v>
      </c>
      <c r="C7" s="155">
        <v>9.3466614532495171</v>
      </c>
      <c r="D7" s="181">
        <v>269804.20347999997</v>
      </c>
      <c r="E7" s="155">
        <v>46.502875161798293</v>
      </c>
      <c r="F7" s="181">
        <v>295216.55151000002</v>
      </c>
      <c r="G7" s="155">
        <v>47.481546646493385</v>
      </c>
      <c r="H7" s="155">
        <v>76.29069992153714</v>
      </c>
    </row>
    <row r="8" spans="1:8" x14ac:dyDescent="0.2">
      <c r="A8" s="475" t="s">
        <v>608</v>
      </c>
      <c r="B8" s="412">
        <v>4400.9465499999997</v>
      </c>
      <c r="C8" s="413">
        <v>-65.276710019698072</v>
      </c>
      <c r="D8" s="412">
        <v>91918.222150000016</v>
      </c>
      <c r="E8" s="415">
        <v>50.065257307453756</v>
      </c>
      <c r="F8" s="414">
        <v>103542.88912999997</v>
      </c>
      <c r="G8" s="415">
        <v>49.437996343475476</v>
      </c>
      <c r="H8" s="415">
        <v>26.757847563835657</v>
      </c>
    </row>
    <row r="9" spans="1:8" x14ac:dyDescent="0.2">
      <c r="A9" s="687" t="s">
        <v>609</v>
      </c>
      <c r="B9" s="688">
        <v>24009.844919999992</v>
      </c>
      <c r="C9" s="689">
        <v>9.1360807366539643</v>
      </c>
      <c r="D9" s="688">
        <v>258426.07499999992</v>
      </c>
      <c r="E9" s="690">
        <v>-8.3588880888315451</v>
      </c>
      <c r="F9" s="691">
        <v>283419.80988000002</v>
      </c>
      <c r="G9" s="690">
        <v>-7.6606719776144079</v>
      </c>
      <c r="H9" s="690">
        <v>73.242152436164361</v>
      </c>
    </row>
    <row r="10" spans="1:8" x14ac:dyDescent="0.2">
      <c r="A10" s="15"/>
      <c r="B10" s="15"/>
      <c r="C10" s="430"/>
      <c r="D10" s="1"/>
      <c r="E10" s="1"/>
      <c r="F10" s="1"/>
      <c r="G10" s="1"/>
      <c r="H10" s="161" t="s">
        <v>220</v>
      </c>
    </row>
    <row r="11" spans="1:8" x14ac:dyDescent="0.2">
      <c r="A11" s="133" t="s">
        <v>574</v>
      </c>
      <c r="B11" s="1"/>
      <c r="C11" s="1"/>
      <c r="D11" s="1"/>
      <c r="E11" s="1"/>
      <c r="F11" s="1"/>
      <c r="G11" s="1"/>
      <c r="H11" s="1"/>
    </row>
    <row r="12" spans="1:8" x14ac:dyDescent="0.2">
      <c r="A12" s="434" t="s">
        <v>532</v>
      </c>
      <c r="B12" s="1"/>
      <c r="C12" s="1"/>
      <c r="D12" s="1"/>
      <c r="E12" s="1"/>
      <c r="F12" s="1"/>
      <c r="G12" s="1"/>
      <c r="H12" s="1"/>
    </row>
    <row r="13" spans="1:8" x14ac:dyDescent="0.2">
      <c r="A13" s="810"/>
      <c r="B13" s="810"/>
      <c r="C13" s="810"/>
      <c r="D13" s="810"/>
      <c r="E13" s="810"/>
      <c r="F13" s="810"/>
      <c r="G13" s="810"/>
      <c r="H13" s="810"/>
    </row>
    <row r="14" spans="1:8" s="1" customFormat="1" x14ac:dyDescent="0.2">
      <c r="A14" s="810"/>
      <c r="B14" s="810"/>
      <c r="C14" s="810"/>
      <c r="D14" s="810"/>
      <c r="E14" s="810"/>
      <c r="F14" s="810"/>
      <c r="G14" s="810"/>
      <c r="H14" s="810"/>
    </row>
    <row r="15" spans="1:8" s="1" customFormat="1" x14ac:dyDescent="0.2">
      <c r="D15" s="166"/>
    </row>
    <row r="16" spans="1:8" s="1" customFormat="1" x14ac:dyDescent="0.2">
      <c r="D16" s="166"/>
    </row>
    <row r="17" spans="4:4" s="1" customFormat="1" x14ac:dyDescent="0.2">
      <c r="D17" s="166"/>
    </row>
    <row r="18" spans="4:4" s="1" customFormat="1" x14ac:dyDescent="0.2">
      <c r="D18" s="64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2">
        <f>INDICE!A3</f>
        <v>44866</v>
      </c>
      <c r="C3" s="771">
        <v>41671</v>
      </c>
      <c r="D3" s="771" t="s">
        <v>115</v>
      </c>
      <c r="E3" s="771"/>
      <c r="F3" s="771" t="s">
        <v>116</v>
      </c>
      <c r="G3" s="771"/>
      <c r="H3" s="771"/>
    </row>
    <row r="4" spans="1:8" ht="25.5" x14ac:dyDescent="0.2">
      <c r="A4" s="66"/>
      <c r="B4" s="184" t="s">
        <v>54</v>
      </c>
      <c r="C4" s="185" t="s">
        <v>421</v>
      </c>
      <c r="D4" s="184" t="s">
        <v>54</v>
      </c>
      <c r="E4" s="185" t="s">
        <v>421</v>
      </c>
      <c r="F4" s="184" t="s">
        <v>54</v>
      </c>
      <c r="G4" s="186" t="s">
        <v>421</v>
      </c>
      <c r="H4" s="185" t="s">
        <v>106</v>
      </c>
    </row>
    <row r="5" spans="1:8" ht="15" x14ac:dyDescent="0.25">
      <c r="A5" s="508" t="s">
        <v>346</v>
      </c>
      <c r="B5" s="581">
        <v>4.7590057017440008</v>
      </c>
      <c r="C5" s="443">
        <v>100.14017713013679</v>
      </c>
      <c r="D5" s="509">
        <v>52.531512356484001</v>
      </c>
      <c r="E5" s="510">
        <v>98.027994628627795</v>
      </c>
      <c r="F5" s="511">
        <v>55.852135994112004</v>
      </c>
      <c r="G5" s="510">
        <v>91.355196187687696</v>
      </c>
      <c r="H5" s="582">
        <v>10.81298754636739</v>
      </c>
    </row>
    <row r="6" spans="1:8" ht="15" x14ac:dyDescent="0.25">
      <c r="A6" s="508" t="s">
        <v>347</v>
      </c>
      <c r="B6" s="581">
        <v>0</v>
      </c>
      <c r="C6" s="524" t="s">
        <v>142</v>
      </c>
      <c r="D6" s="512">
        <v>0</v>
      </c>
      <c r="E6" s="515">
        <v>-100</v>
      </c>
      <c r="F6" s="512">
        <v>0</v>
      </c>
      <c r="G6" s="515">
        <v>-100</v>
      </c>
      <c r="H6" s="583">
        <v>0</v>
      </c>
    </row>
    <row r="7" spans="1:8" ht="15" x14ac:dyDescent="0.25">
      <c r="A7" s="508" t="s">
        <v>525</v>
      </c>
      <c r="B7" s="581">
        <v>33.814</v>
      </c>
      <c r="C7" s="524">
        <v>26.086956521739125</v>
      </c>
      <c r="D7" s="512">
        <v>291.5</v>
      </c>
      <c r="E7" s="524">
        <v>-12.891986062717752</v>
      </c>
      <c r="F7" s="514">
        <v>318.31799999999998</v>
      </c>
      <c r="G7" s="513">
        <v>-15.74074074074073</v>
      </c>
      <c r="H7" s="584">
        <v>61.626444692239367</v>
      </c>
    </row>
    <row r="8" spans="1:8" ht="15" x14ac:dyDescent="0.25">
      <c r="A8" s="508" t="s">
        <v>535</v>
      </c>
      <c r="B8" s="581">
        <v>16.231760000000001</v>
      </c>
      <c r="C8" s="524">
        <v>73.626966061373651</v>
      </c>
      <c r="D8" s="593">
        <v>133.05777000000003</v>
      </c>
      <c r="E8" s="515">
        <v>46.542509108398491</v>
      </c>
      <c r="F8" s="514">
        <v>142.35812000000004</v>
      </c>
      <c r="G8" s="515">
        <v>41.481135036363654</v>
      </c>
      <c r="H8" s="584">
        <v>27.560567761393251</v>
      </c>
    </row>
    <row r="9" spans="1:8" x14ac:dyDescent="0.2">
      <c r="A9" s="516" t="s">
        <v>186</v>
      </c>
      <c r="B9" s="517">
        <v>54.804765701744003</v>
      </c>
      <c r="C9" s="518">
        <v>42.185783853150404</v>
      </c>
      <c r="D9" s="519">
        <v>477.08928235648398</v>
      </c>
      <c r="E9" s="518">
        <v>-4.6981409885923107</v>
      </c>
      <c r="F9" s="519">
        <v>516.52825599411199</v>
      </c>
      <c r="G9" s="518">
        <v>-7.9307326978166408</v>
      </c>
      <c r="H9" s="518">
        <v>100</v>
      </c>
    </row>
    <row r="10" spans="1:8" x14ac:dyDescent="0.2">
      <c r="A10" s="564" t="s">
        <v>247</v>
      </c>
      <c r="B10" s="504">
        <f>B9/'Consumo de gas natural'!B8*100</f>
        <v>0.20026497613050528</v>
      </c>
      <c r="C10" s="75"/>
      <c r="D10" s="97">
        <f>D9/'Consumo de gas natural'!D8*100</f>
        <v>0.14186447770534158</v>
      </c>
      <c r="E10" s="75"/>
      <c r="F10" s="97">
        <f>F9/'Consumo de gas natural'!F8*100</f>
        <v>0.13797769944341023</v>
      </c>
      <c r="G10" s="190"/>
      <c r="H10" s="505"/>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4"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6" t="s">
        <v>349</v>
      </c>
      <c r="B3" s="237"/>
      <c r="C3" s="238"/>
      <c r="D3" s="236" t="s">
        <v>350</v>
      </c>
      <c r="E3" s="237"/>
    </row>
    <row r="4" spans="1:5" x14ac:dyDescent="0.2">
      <c r="A4" s="145" t="s">
        <v>351</v>
      </c>
      <c r="B4" s="171">
        <v>34782.433415701744</v>
      </c>
      <c r="C4" s="239"/>
      <c r="D4" s="145" t="s">
        <v>352</v>
      </c>
      <c r="E4" s="171">
        <v>6316.8371799999986</v>
      </c>
    </row>
    <row r="5" spans="1:5" x14ac:dyDescent="0.2">
      <c r="A5" s="18" t="s">
        <v>353</v>
      </c>
      <c r="B5" s="240">
        <v>54.804765701744003</v>
      </c>
      <c r="C5" s="239"/>
      <c r="D5" s="18" t="s">
        <v>354</v>
      </c>
      <c r="E5" s="241">
        <v>6316.8371799999986</v>
      </c>
    </row>
    <row r="6" spans="1:5" x14ac:dyDescent="0.2">
      <c r="A6" s="18" t="s">
        <v>355</v>
      </c>
      <c r="B6" s="240">
        <v>26573.970169999997</v>
      </c>
      <c r="C6" s="239"/>
      <c r="D6" s="145" t="s">
        <v>357</v>
      </c>
      <c r="E6" s="171">
        <v>27366.126</v>
      </c>
    </row>
    <row r="7" spans="1:5" x14ac:dyDescent="0.2">
      <c r="A7" s="18" t="s">
        <v>356</v>
      </c>
      <c r="B7" s="240">
        <v>8153.6584799999991</v>
      </c>
      <c r="C7" s="239"/>
      <c r="D7" s="18" t="s">
        <v>358</v>
      </c>
      <c r="E7" s="241">
        <v>17007.072</v>
      </c>
    </row>
    <row r="8" spans="1:5" x14ac:dyDescent="0.2">
      <c r="A8" s="445"/>
      <c r="B8" s="446"/>
      <c r="C8" s="239"/>
      <c r="D8" s="18" t="s">
        <v>359</v>
      </c>
      <c r="E8" s="241">
        <v>9539.8209999999999</v>
      </c>
    </row>
    <row r="9" spans="1:5" x14ac:dyDescent="0.2">
      <c r="A9" s="145" t="s">
        <v>256</v>
      </c>
      <c r="B9" s="171">
        <v>-282</v>
      </c>
      <c r="C9" s="239"/>
      <c r="D9" s="18" t="s">
        <v>360</v>
      </c>
      <c r="E9" s="241">
        <v>819.23299999999995</v>
      </c>
    </row>
    <row r="10" spans="1:5" x14ac:dyDescent="0.2">
      <c r="A10" s="18"/>
      <c r="B10" s="240"/>
      <c r="C10" s="239"/>
      <c r="D10" s="145" t="s">
        <v>361</v>
      </c>
      <c r="E10" s="171">
        <v>817.47023570174497</v>
      </c>
    </row>
    <row r="11" spans="1:5" x14ac:dyDescent="0.2">
      <c r="A11" s="173" t="s">
        <v>114</v>
      </c>
      <c r="B11" s="174">
        <v>34500.433415701744</v>
      </c>
      <c r="C11" s="239"/>
      <c r="D11" s="173" t="s">
        <v>114</v>
      </c>
      <c r="E11" s="174">
        <v>34500.433415701744</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59" t="s">
        <v>492</v>
      </c>
      <c r="B1" s="759"/>
      <c r="C1" s="759"/>
      <c r="D1" s="759"/>
      <c r="E1" s="759"/>
      <c r="F1" s="192"/>
    </row>
    <row r="2" spans="1:8" x14ac:dyDescent="0.2">
      <c r="A2" s="760"/>
      <c r="B2" s="760"/>
      <c r="C2" s="760"/>
      <c r="D2" s="760"/>
      <c r="E2" s="760"/>
      <c r="H2" s="55" t="s">
        <v>362</v>
      </c>
    </row>
    <row r="3" spans="1:8" x14ac:dyDescent="0.2">
      <c r="A3" s="56"/>
      <c r="B3" s="56"/>
      <c r="C3" s="630" t="s">
        <v>491</v>
      </c>
      <c r="D3" s="630" t="s">
        <v>583</v>
      </c>
      <c r="E3" s="630" t="s">
        <v>645</v>
      </c>
      <c r="F3" s="630" t="s">
        <v>583</v>
      </c>
      <c r="G3" s="630" t="s">
        <v>644</v>
      </c>
      <c r="H3" s="630" t="s">
        <v>583</v>
      </c>
    </row>
    <row r="4" spans="1:8" ht="15" x14ac:dyDescent="0.25">
      <c r="A4" s="645">
        <v>2017</v>
      </c>
      <c r="B4" s="628" t="s">
        <v>509</v>
      </c>
      <c r="C4" s="634" t="s">
        <v>509</v>
      </c>
      <c r="D4" s="634" t="s">
        <v>509</v>
      </c>
      <c r="E4" s="634" t="s">
        <v>509</v>
      </c>
      <c r="F4" s="634" t="s">
        <v>509</v>
      </c>
      <c r="G4" s="634" t="s">
        <v>509</v>
      </c>
      <c r="H4" s="634" t="s">
        <v>509</v>
      </c>
    </row>
    <row r="5" spans="1:8" ht="15" x14ac:dyDescent="0.25">
      <c r="A5" s="674" t="s">
        <v>509</v>
      </c>
      <c r="B5" s="18" t="s">
        <v>667</v>
      </c>
      <c r="C5" s="242">
        <v>8.5372844699999977</v>
      </c>
      <c r="D5" s="447">
        <v>-0.87975522004769258</v>
      </c>
      <c r="E5" s="242">
        <v>6.6419404700000007</v>
      </c>
      <c r="F5" s="447">
        <v>-1.1279704169616036</v>
      </c>
      <c r="G5" s="242" t="s">
        <v>142</v>
      </c>
      <c r="H5" s="447" t="s">
        <v>142</v>
      </c>
    </row>
    <row r="6" spans="1:8" ht="15" x14ac:dyDescent="0.25">
      <c r="A6" s="674" t="s">
        <v>509</v>
      </c>
      <c r="B6" s="18" t="s">
        <v>666</v>
      </c>
      <c r="C6" s="242">
        <v>8.4378188399999985</v>
      </c>
      <c r="D6" s="447">
        <v>-1.1650733948191752</v>
      </c>
      <c r="E6" s="242">
        <v>6.5424748399999997</v>
      </c>
      <c r="F6" s="447">
        <v>-1.4975387155193964</v>
      </c>
      <c r="G6" s="242" t="s">
        <v>142</v>
      </c>
      <c r="H6" s="447" t="s">
        <v>142</v>
      </c>
    </row>
    <row r="7" spans="1:8" ht="15" x14ac:dyDescent="0.25">
      <c r="A7" s="645">
        <v>2018</v>
      </c>
      <c r="B7" s="564" t="s">
        <v>509</v>
      </c>
      <c r="C7" s="634" t="s">
        <v>509</v>
      </c>
      <c r="D7" s="634" t="s">
        <v>509</v>
      </c>
      <c r="E7" s="634" t="s">
        <v>509</v>
      </c>
      <c r="F7" s="634" t="s">
        <v>509</v>
      </c>
      <c r="G7" s="634" t="s">
        <v>509</v>
      </c>
      <c r="H7" s="634" t="s">
        <v>509</v>
      </c>
    </row>
    <row r="8" spans="1:8" ht="15" x14ac:dyDescent="0.25">
      <c r="A8" s="674" t="s">
        <v>509</v>
      </c>
      <c r="B8" s="18" t="s">
        <v>664</v>
      </c>
      <c r="C8" s="242">
        <v>8.8541459599999985</v>
      </c>
      <c r="D8" s="447">
        <v>4.9340608976620333</v>
      </c>
      <c r="E8" s="242">
        <v>6.9721119600000003</v>
      </c>
      <c r="F8" s="447">
        <v>6.5668899079786245</v>
      </c>
      <c r="G8" s="242" t="s">
        <v>142</v>
      </c>
      <c r="H8" s="447" t="s">
        <v>142</v>
      </c>
    </row>
    <row r="9" spans="1:8" ht="15" x14ac:dyDescent="0.25">
      <c r="A9" s="674" t="s">
        <v>509</v>
      </c>
      <c r="B9" s="18" t="s">
        <v>665</v>
      </c>
      <c r="C9" s="242">
        <v>8.6007973699999987</v>
      </c>
      <c r="D9" s="447">
        <v>-2.8613554728433672</v>
      </c>
      <c r="E9" s="242">
        <v>6.7187633700000005</v>
      </c>
      <c r="F9" s="447">
        <v>-3.6337424220020682</v>
      </c>
      <c r="G9" s="242" t="s">
        <v>142</v>
      </c>
      <c r="H9" s="447" t="s">
        <v>142</v>
      </c>
    </row>
    <row r="10" spans="1:8" ht="15" x14ac:dyDescent="0.25">
      <c r="A10" s="674" t="s">
        <v>509</v>
      </c>
      <c r="B10" s="18" t="s">
        <v>667</v>
      </c>
      <c r="C10" s="242">
        <v>8.8592170699999997</v>
      </c>
      <c r="D10" s="447">
        <v>3.0046016535790225</v>
      </c>
      <c r="E10" s="242">
        <v>6.9771830700000006</v>
      </c>
      <c r="F10" s="447">
        <v>3.8462390438376182</v>
      </c>
      <c r="G10" s="242" t="s">
        <v>142</v>
      </c>
      <c r="H10" s="447" t="s">
        <v>142</v>
      </c>
    </row>
    <row r="11" spans="1:8" ht="15" x14ac:dyDescent="0.25">
      <c r="A11" s="674" t="s">
        <v>509</v>
      </c>
      <c r="B11" s="18" t="s">
        <v>666</v>
      </c>
      <c r="C11" s="242">
        <v>9.4778791799999986</v>
      </c>
      <c r="D11" s="447">
        <v>6.9832594134641628</v>
      </c>
      <c r="E11" s="242">
        <v>7.5958451799999995</v>
      </c>
      <c r="F11" s="447">
        <v>8.8669324538735204</v>
      </c>
      <c r="G11" s="242" t="s">
        <v>142</v>
      </c>
      <c r="H11" s="447" t="s">
        <v>142</v>
      </c>
    </row>
    <row r="12" spans="1:8" ht="15" x14ac:dyDescent="0.25">
      <c r="A12" s="645">
        <v>2019</v>
      </c>
      <c r="B12" s="564" t="s">
        <v>509</v>
      </c>
      <c r="C12" s="634" t="s">
        <v>509</v>
      </c>
      <c r="D12" s="634" t="s">
        <v>509</v>
      </c>
      <c r="E12" s="634" t="s">
        <v>509</v>
      </c>
      <c r="F12" s="634" t="s">
        <v>509</v>
      </c>
      <c r="G12" s="634" t="s">
        <v>509</v>
      </c>
      <c r="H12" s="634" t="s">
        <v>509</v>
      </c>
    </row>
    <row r="13" spans="1:8" ht="15" x14ac:dyDescent="0.25">
      <c r="A13" s="674" t="s">
        <v>509</v>
      </c>
      <c r="B13" s="18" t="s">
        <v>664</v>
      </c>
      <c r="C13" s="242">
        <v>9.1141193000000005</v>
      </c>
      <c r="D13" s="447">
        <v>-3.8379881521131418</v>
      </c>
      <c r="E13" s="242">
        <v>7.2296652999999997</v>
      </c>
      <c r="F13" s="447">
        <v>-4.8207917792237023</v>
      </c>
      <c r="G13" s="242" t="s">
        <v>142</v>
      </c>
      <c r="H13" s="447" t="s">
        <v>142</v>
      </c>
    </row>
    <row r="14" spans="1:8" ht="15" x14ac:dyDescent="0.25">
      <c r="A14" s="674" t="s">
        <v>509</v>
      </c>
      <c r="B14" s="18" t="s">
        <v>665</v>
      </c>
      <c r="C14" s="242">
        <v>8.6282825199999991</v>
      </c>
      <c r="D14" s="447">
        <v>-5.3305949155175245</v>
      </c>
      <c r="E14" s="242">
        <v>6.7438285199999992</v>
      </c>
      <c r="F14" s="447">
        <v>-6.7200452557603256</v>
      </c>
      <c r="G14" s="242" t="s">
        <v>142</v>
      </c>
      <c r="H14" s="447" t="s">
        <v>142</v>
      </c>
    </row>
    <row r="15" spans="1:8" ht="15" x14ac:dyDescent="0.25">
      <c r="A15" s="645">
        <v>2020</v>
      </c>
      <c r="B15" s="564" t="s">
        <v>509</v>
      </c>
      <c r="C15" s="634" t="s">
        <v>509</v>
      </c>
      <c r="D15" s="634" t="s">
        <v>509</v>
      </c>
      <c r="E15" s="634" t="s">
        <v>509</v>
      </c>
      <c r="F15" s="634" t="s">
        <v>509</v>
      </c>
      <c r="G15" s="634" t="s">
        <v>509</v>
      </c>
      <c r="H15" s="634" t="s">
        <v>509</v>
      </c>
    </row>
    <row r="16" spans="1:8" ht="15" x14ac:dyDescent="0.25">
      <c r="A16" s="674" t="s">
        <v>509</v>
      </c>
      <c r="B16" s="18" t="s">
        <v>664</v>
      </c>
      <c r="C16" s="242">
        <v>8.3495372399999983</v>
      </c>
      <c r="D16" s="447">
        <v>-3.2305998250970669</v>
      </c>
      <c r="E16" s="242">
        <v>6.4662932399999997</v>
      </c>
      <c r="F16" s="447">
        <v>-4.1153964573227242</v>
      </c>
      <c r="G16" s="242" t="s">
        <v>142</v>
      </c>
      <c r="H16" s="447" t="s">
        <v>142</v>
      </c>
    </row>
    <row r="17" spans="1:8" ht="15" x14ac:dyDescent="0.25">
      <c r="A17" s="674" t="s">
        <v>509</v>
      </c>
      <c r="B17" s="18" t="s">
        <v>667</v>
      </c>
      <c r="C17" s="242">
        <v>7.9797079999999987</v>
      </c>
      <c r="D17" s="447">
        <v>-4.4293381701235424</v>
      </c>
      <c r="E17" s="242">
        <v>6.0964640000000001</v>
      </c>
      <c r="F17" s="447">
        <v>-5.7193391371777569</v>
      </c>
      <c r="G17" s="242" t="s">
        <v>142</v>
      </c>
      <c r="H17" s="447" t="s">
        <v>142</v>
      </c>
    </row>
    <row r="18" spans="1:8" ht="15" x14ac:dyDescent="0.25">
      <c r="A18" s="674" t="s">
        <v>509</v>
      </c>
      <c r="B18" s="18" t="s">
        <v>666</v>
      </c>
      <c r="C18" s="242">
        <v>7.7840267999999995</v>
      </c>
      <c r="D18" s="447">
        <v>-2.452235094316725</v>
      </c>
      <c r="E18" s="242">
        <v>5.7697397999999991</v>
      </c>
      <c r="F18" s="447">
        <v>-5.3592410288980794</v>
      </c>
      <c r="G18" s="242" t="s">
        <v>142</v>
      </c>
      <c r="H18" s="447" t="s">
        <v>142</v>
      </c>
    </row>
    <row r="19" spans="1:8" ht="15" x14ac:dyDescent="0.25">
      <c r="A19" s="645">
        <v>2021</v>
      </c>
      <c r="B19" s="564" t="s">
        <v>509</v>
      </c>
      <c r="C19" s="634" t="s">
        <v>509</v>
      </c>
      <c r="D19" s="634" t="s">
        <v>509</v>
      </c>
      <c r="E19" s="634" t="s">
        <v>509</v>
      </c>
      <c r="F19" s="634" t="s">
        <v>509</v>
      </c>
      <c r="G19" s="634" t="s">
        <v>509</v>
      </c>
      <c r="H19" s="634" t="s">
        <v>509</v>
      </c>
    </row>
    <row r="20" spans="1:8" s="1" customFormat="1" ht="15" x14ac:dyDescent="0.25">
      <c r="A20" s="674" t="s">
        <v>509</v>
      </c>
      <c r="B20" s="18" t="s">
        <v>664</v>
      </c>
      <c r="C20" s="242">
        <v>8.1517022399999988</v>
      </c>
      <c r="D20" s="447">
        <v>4.7234606129567709</v>
      </c>
      <c r="E20" s="242">
        <v>6.1374152400000002</v>
      </c>
      <c r="F20" s="447">
        <v>6.3724787034590564</v>
      </c>
      <c r="G20" s="242" t="s">
        <v>142</v>
      </c>
      <c r="H20" s="447" t="s">
        <v>142</v>
      </c>
    </row>
    <row r="21" spans="1:8" s="1" customFormat="1" ht="15" x14ac:dyDescent="0.25">
      <c r="A21" s="674" t="s">
        <v>509</v>
      </c>
      <c r="B21" s="18" t="s">
        <v>667</v>
      </c>
      <c r="C21" s="242">
        <v>8.3919162799999985</v>
      </c>
      <c r="D21" s="447">
        <v>2.9467960547096692</v>
      </c>
      <c r="E21" s="242">
        <v>6.3776292799999998</v>
      </c>
      <c r="F21" s="447">
        <v>3.9139284308877831</v>
      </c>
      <c r="G21" s="242" t="s">
        <v>142</v>
      </c>
      <c r="H21" s="447" t="s">
        <v>142</v>
      </c>
    </row>
    <row r="22" spans="1:8" s="1" customFormat="1" ht="15" x14ac:dyDescent="0.25">
      <c r="A22" s="674" t="s">
        <v>509</v>
      </c>
      <c r="B22" s="18" t="s">
        <v>666</v>
      </c>
      <c r="C22" s="242">
        <v>8.3238000000000003</v>
      </c>
      <c r="D22" s="447">
        <v>-0.81</v>
      </c>
      <c r="E22" s="242">
        <v>7.1341999999999999</v>
      </c>
      <c r="F22" s="447">
        <v>11.86</v>
      </c>
      <c r="G22" s="242">
        <v>6.7427999999999999</v>
      </c>
      <c r="H22" s="447" t="s">
        <v>142</v>
      </c>
    </row>
    <row r="23" spans="1:8" s="1" customFormat="1" ht="15" x14ac:dyDescent="0.25">
      <c r="A23" s="645">
        <v>2022</v>
      </c>
      <c r="B23" s="564" t="s">
        <v>509</v>
      </c>
      <c r="C23" s="634" t="s">
        <v>509</v>
      </c>
      <c r="D23" s="634" t="s">
        <v>509</v>
      </c>
      <c r="E23" s="634" t="s">
        <v>509</v>
      </c>
      <c r="F23" s="634" t="s">
        <v>509</v>
      </c>
      <c r="G23" s="634" t="s">
        <v>509</v>
      </c>
      <c r="H23" s="634" t="s">
        <v>509</v>
      </c>
    </row>
    <row r="24" spans="1:8" s="1" customFormat="1" ht="15" x14ac:dyDescent="0.25">
      <c r="A24" s="674" t="s">
        <v>509</v>
      </c>
      <c r="B24" s="18" t="s">
        <v>664</v>
      </c>
      <c r="C24" s="242">
        <v>8.7993390099999989</v>
      </c>
      <c r="D24" s="447">
        <v>5.712735698136596</v>
      </c>
      <c r="E24" s="242">
        <v>7.6110379399999983</v>
      </c>
      <c r="F24" s="447">
        <v>6.6834530348602481</v>
      </c>
      <c r="G24" s="242">
        <v>7.2198340499999993</v>
      </c>
      <c r="H24" s="447">
        <v>7.0746595149630291</v>
      </c>
    </row>
    <row r="25" spans="1:8" s="1" customFormat="1" ht="15" x14ac:dyDescent="0.25">
      <c r="A25" s="674" t="s">
        <v>509</v>
      </c>
      <c r="B25" s="18" t="s">
        <v>665</v>
      </c>
      <c r="C25" s="242">
        <v>9.3430694499999998</v>
      </c>
      <c r="D25" s="447">
        <v>6.1792191365974087</v>
      </c>
      <c r="E25" s="242">
        <v>8.154769589999999</v>
      </c>
      <c r="F25" s="447">
        <v>7.1439881693718217</v>
      </c>
      <c r="G25" s="242">
        <v>7.7635644899999985</v>
      </c>
      <c r="H25" s="447">
        <v>7.5310656205456574</v>
      </c>
    </row>
    <row r="26" spans="1:8" s="1" customFormat="1" ht="15" x14ac:dyDescent="0.25">
      <c r="A26" s="674" t="s">
        <v>509</v>
      </c>
      <c r="B26" s="18" t="s">
        <v>667</v>
      </c>
      <c r="C26" s="242">
        <v>9.9683611499999998</v>
      </c>
      <c r="D26" s="447">
        <v>6.692572535677769</v>
      </c>
      <c r="E26" s="242">
        <v>8.780061289999999</v>
      </c>
      <c r="F26" s="447">
        <v>7.6678034014201994</v>
      </c>
      <c r="G26" s="242">
        <v>8.3888561899999985</v>
      </c>
      <c r="H26" s="447">
        <v>8.0541831114485927</v>
      </c>
    </row>
    <row r="27" spans="1:8" s="1" customFormat="1" ht="15" x14ac:dyDescent="0.25">
      <c r="A27" s="713" t="s">
        <v>509</v>
      </c>
      <c r="B27" s="445" t="s">
        <v>666</v>
      </c>
      <c r="C27" s="714">
        <v>9.0315361499999991</v>
      </c>
      <c r="D27" s="715">
        <v>-9.3979841410541258</v>
      </c>
      <c r="E27" s="714">
        <v>8.1181600500000002</v>
      </c>
      <c r="F27" s="715">
        <v>-7.5386858717474725</v>
      </c>
      <c r="G27" s="714">
        <v>7.8286649000000006</v>
      </c>
      <c r="H27" s="715">
        <v>-6.6778029961674434</v>
      </c>
    </row>
    <row r="28" spans="1:8" s="1" customFormat="1" x14ac:dyDescent="0.2">
      <c r="A28" s="80" t="s">
        <v>258</v>
      </c>
      <c r="H28" s="161" t="s">
        <v>570</v>
      </c>
    </row>
    <row r="29" spans="1:8" s="1" customFormat="1" x14ac:dyDescent="0.2">
      <c r="A29" s="80" t="s">
        <v>683</v>
      </c>
    </row>
    <row r="30" spans="1:8" s="1" customFormat="1" x14ac:dyDescent="0.2"/>
    <row r="31" spans="1:8" s="1" customFormat="1" x14ac:dyDescent="0.2"/>
    <row r="32" spans="1:8" s="1" customFormat="1" x14ac:dyDescent="0.2">
      <c r="B32" s="1" t="s">
        <v>690</v>
      </c>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v>2022</v>
      </c>
      <c r="D3" s="145" t="s">
        <v>509</v>
      </c>
      <c r="E3" s="145" t="s">
        <v>509</v>
      </c>
      <c r="F3" s="145" t="s">
        <v>509</v>
      </c>
      <c r="G3" s="145" t="s">
        <v>509</v>
      </c>
      <c r="H3" s="145" t="s">
        <v>509</v>
      </c>
      <c r="I3" s="145" t="s">
        <v>509</v>
      </c>
      <c r="J3" s="145" t="s">
        <v>509</v>
      </c>
      <c r="K3" s="145" t="s">
        <v>509</v>
      </c>
      <c r="L3" s="145" t="s">
        <v>509</v>
      </c>
      <c r="M3" s="145" t="s">
        <v>509</v>
      </c>
    </row>
    <row r="4" spans="1:13" x14ac:dyDescent="0.2">
      <c r="B4" s="543">
        <v>44531</v>
      </c>
      <c r="C4" s="543">
        <v>44562</v>
      </c>
      <c r="D4" s="543">
        <v>44593</v>
      </c>
      <c r="E4" s="543">
        <v>44621</v>
      </c>
      <c r="F4" s="543">
        <v>44652</v>
      </c>
      <c r="G4" s="543">
        <v>44682</v>
      </c>
      <c r="H4" s="543">
        <v>44713</v>
      </c>
      <c r="I4" s="543">
        <v>44743</v>
      </c>
      <c r="J4" s="543">
        <v>44774</v>
      </c>
      <c r="K4" s="543">
        <v>44805</v>
      </c>
      <c r="L4" s="543">
        <v>44835</v>
      </c>
      <c r="M4" s="543">
        <v>44866</v>
      </c>
    </row>
    <row r="5" spans="1:13" x14ac:dyDescent="0.2">
      <c r="A5" s="558" t="s">
        <v>540</v>
      </c>
      <c r="B5" s="545">
        <v>3.7578181818181817</v>
      </c>
      <c r="C5" s="545">
        <v>4.3823999999999996</v>
      </c>
      <c r="D5" s="545">
        <v>4.6904210526315779</v>
      </c>
      <c r="E5" s="545">
        <v>4.8973478260869561</v>
      </c>
      <c r="F5" s="545">
        <v>6.5949</v>
      </c>
      <c r="G5" s="545">
        <v>8.1437619047619041</v>
      </c>
      <c r="H5" s="545">
        <v>7.7029047619047617</v>
      </c>
      <c r="I5" s="545">
        <v>7.2839</v>
      </c>
      <c r="J5" s="545">
        <v>8.8045652173913052</v>
      </c>
      <c r="K5" s="545">
        <v>7.8799047619047622</v>
      </c>
      <c r="L5" s="545">
        <v>5.6883333333333326</v>
      </c>
      <c r="M5" s="545">
        <v>5.3951499999999992</v>
      </c>
    </row>
    <row r="6" spans="1:13" x14ac:dyDescent="0.2">
      <c r="A6" s="18" t="s">
        <v>541</v>
      </c>
      <c r="B6" s="545">
        <v>276.63809523809522</v>
      </c>
      <c r="C6" s="545">
        <v>202.77249999999998</v>
      </c>
      <c r="D6" s="545">
        <v>189.36250000000001</v>
      </c>
      <c r="E6" s="545">
        <v>299.10869565217394</v>
      </c>
      <c r="F6" s="545">
        <v>172.56736842105263</v>
      </c>
      <c r="G6" s="545">
        <v>94.19047619047619</v>
      </c>
      <c r="H6" s="545">
        <v>141.57142857142858</v>
      </c>
      <c r="I6" s="545">
        <v>243.64285714285714</v>
      </c>
      <c r="J6" s="545">
        <v>373.36956521739131</v>
      </c>
      <c r="K6" s="545">
        <v>258.18181818181819</v>
      </c>
      <c r="L6" s="545">
        <v>102.12142857142855</v>
      </c>
      <c r="M6" s="545">
        <v>134.01136363636363</v>
      </c>
    </row>
    <row r="7" spans="1:13" x14ac:dyDescent="0.2">
      <c r="A7" s="520" t="s">
        <v>542</v>
      </c>
      <c r="B7" s="545">
        <v>113.03428571428573</v>
      </c>
      <c r="C7" s="545">
        <v>85.078000000000003</v>
      </c>
      <c r="D7" s="545">
        <v>80.030999999999992</v>
      </c>
      <c r="E7" s="545">
        <v>129.28086956521739</v>
      </c>
      <c r="F7" s="545">
        <v>101.24299999999999</v>
      </c>
      <c r="G7" s="545">
        <v>88.359523809523822</v>
      </c>
      <c r="H7" s="545">
        <v>107.96809523809523</v>
      </c>
      <c r="I7" s="545">
        <v>171.82380952380956</v>
      </c>
      <c r="J7" s="545">
        <v>235.55347826086958</v>
      </c>
      <c r="K7" s="545">
        <v>191.25545454545457</v>
      </c>
      <c r="L7" s="545">
        <v>72.65761904761905</v>
      </c>
      <c r="M7" s="585">
        <v>96.775000000000006</v>
      </c>
    </row>
    <row r="8" spans="1:13" x14ac:dyDescent="0.2">
      <c r="A8" s="445" t="s">
        <v>543</v>
      </c>
      <c r="B8" s="586">
        <v>111.13838709677421</v>
      </c>
      <c r="C8" s="586">
        <v>83.622580645161264</v>
      </c>
      <c r="D8" s="586">
        <v>81.350714285714275</v>
      </c>
      <c r="E8" s="586">
        <v>124.35516129032258</v>
      </c>
      <c r="F8" s="586">
        <v>87.852333333333334</v>
      </c>
      <c r="G8" s="586">
        <v>77.260645161290327</v>
      </c>
      <c r="H8" s="586">
        <v>96.655333333333346</v>
      </c>
      <c r="I8" s="586">
        <v>126.1383870967742</v>
      </c>
      <c r="J8" s="586">
        <v>165.85419354838709</v>
      </c>
      <c r="K8" s="586">
        <v>115.69566666666665</v>
      </c>
      <c r="L8" s="586">
        <v>64.837096774193554</v>
      </c>
      <c r="M8" s="586">
        <v>63.028000000000006</v>
      </c>
    </row>
    <row r="9" spans="1:13" x14ac:dyDescent="0.2">
      <c r="M9" s="161" t="s">
        <v>544</v>
      </c>
    </row>
    <row r="10" spans="1:13" x14ac:dyDescent="0.2">
      <c r="A10" s="448"/>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1">
        <f>INDICE!A3</f>
        <v>44866</v>
      </c>
      <c r="C3" s="812">
        <v>41671</v>
      </c>
      <c r="D3" s="811">
        <f>DATE(YEAR(B3),MONTH(B3)-1,1)</f>
        <v>44835</v>
      </c>
      <c r="E3" s="812"/>
      <c r="F3" s="811">
        <f>DATE(YEAR(B3)-1,MONTH(B3),1)</f>
        <v>44501</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3">
        <f>D3</f>
        <v>44835</v>
      </c>
      <c r="I4" s="287">
        <f>F3</f>
        <v>44501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5445.3109999999997</v>
      </c>
      <c r="C5" s="450">
        <v>36.978202509729222</v>
      </c>
      <c r="D5" s="241">
        <v>5648.8220000000001</v>
      </c>
      <c r="E5" s="450">
        <v>38.15332880215913</v>
      </c>
      <c r="F5" s="241">
        <v>5450.482</v>
      </c>
      <c r="G5" s="450">
        <v>36.002496304621026</v>
      </c>
      <c r="H5" s="635">
        <v>-3.6027157520630038</v>
      </c>
      <c r="I5" s="247">
        <v>-9.4872343400093359E-2</v>
      </c>
      <c r="K5" s="246"/>
    </row>
    <row r="6" spans="1:71" s="13" customFormat="1" ht="15" x14ac:dyDescent="0.2">
      <c r="A6" s="16" t="s">
        <v>117</v>
      </c>
      <c r="B6" s="241">
        <v>9280.4210000000003</v>
      </c>
      <c r="C6" s="450">
        <v>63.021797490270771</v>
      </c>
      <c r="D6" s="241">
        <v>9156.759</v>
      </c>
      <c r="E6" s="450">
        <v>61.846671197840863</v>
      </c>
      <c r="F6" s="241">
        <v>9688.6959999999999</v>
      </c>
      <c r="G6" s="450">
        <v>63.997503695378967</v>
      </c>
      <c r="H6" s="247">
        <v>1.3504996691515008</v>
      </c>
      <c r="I6" s="247">
        <v>-4.2139313690923901</v>
      </c>
      <c r="K6" s="246"/>
    </row>
    <row r="7" spans="1:71" s="69" customFormat="1" ht="12.75" x14ac:dyDescent="0.2">
      <c r="A7" s="76" t="s">
        <v>114</v>
      </c>
      <c r="B7" s="77">
        <v>14725.732</v>
      </c>
      <c r="C7" s="78">
        <v>100</v>
      </c>
      <c r="D7" s="77">
        <v>14805.581</v>
      </c>
      <c r="E7" s="78">
        <v>100</v>
      </c>
      <c r="F7" s="77">
        <v>15139.178</v>
      </c>
      <c r="G7" s="78">
        <v>100</v>
      </c>
      <c r="H7" s="78">
        <v>-0.53931689678372063</v>
      </c>
      <c r="I7" s="636">
        <v>-2.7309672955823618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48" t="s">
        <v>493</v>
      </c>
      <c r="B9" s="244"/>
      <c r="C9" s="245"/>
      <c r="D9" s="244"/>
      <c r="E9" s="244"/>
      <c r="F9" s="244"/>
      <c r="G9" s="244"/>
      <c r="H9" s="244"/>
      <c r="I9" s="244"/>
      <c r="J9" s="244"/>
      <c r="K9" s="244"/>
      <c r="L9" s="244"/>
    </row>
    <row r="10" spans="1:71" x14ac:dyDescent="0.2">
      <c r="A10" s="449" t="s">
        <v>464</v>
      </c>
    </row>
    <row r="11" spans="1:71" x14ac:dyDescent="0.2">
      <c r="A11" s="448"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1">
        <f>INDICE!A3</f>
        <v>44866</v>
      </c>
      <c r="C3" s="812">
        <v>41671</v>
      </c>
      <c r="D3" s="811">
        <f>DATE(YEAR(B3),MONTH(B3)-1,1)</f>
        <v>44835</v>
      </c>
      <c r="E3" s="812"/>
      <c r="F3" s="811">
        <f>DATE(YEAR(B3)-1,MONTH(B3),1)</f>
        <v>44501</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44835</v>
      </c>
      <c r="I4" s="287">
        <f>F3</f>
        <v>44501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466</v>
      </c>
      <c r="B5" s="241">
        <v>5579.5450000000001</v>
      </c>
      <c r="C5" s="450">
        <v>38.910244932210723</v>
      </c>
      <c r="D5" s="241">
        <v>5579.5450000000001</v>
      </c>
      <c r="E5" s="450">
        <v>38.830131205833332</v>
      </c>
      <c r="F5" s="241">
        <v>5632.0219999999999</v>
      </c>
      <c r="G5" s="450">
        <v>38.045511848181675</v>
      </c>
      <c r="H5" s="435">
        <v>0</v>
      </c>
      <c r="I5" s="73">
        <v>-0.93176127508024409</v>
      </c>
      <c r="K5" s="246"/>
    </row>
    <row r="6" spans="1:71" s="13" customFormat="1" ht="15" x14ac:dyDescent="0.2">
      <c r="A6" s="16" t="s">
        <v>515</v>
      </c>
      <c r="B6" s="241">
        <v>8759.9818000000032</v>
      </c>
      <c r="C6" s="450">
        <v>61.089755067789277</v>
      </c>
      <c r="D6" s="241">
        <v>8789.5668900000073</v>
      </c>
      <c r="E6" s="450">
        <v>61.169868794166668</v>
      </c>
      <c r="F6" s="241">
        <v>9171.3588099999943</v>
      </c>
      <c r="G6" s="450">
        <v>61.954488151818325</v>
      </c>
      <c r="H6" s="401">
        <v>-0.33659326301576281</v>
      </c>
      <c r="I6" s="401">
        <v>-4.4854532302394059</v>
      </c>
      <c r="K6" s="246"/>
    </row>
    <row r="7" spans="1:71" s="69" customFormat="1" ht="12.75" x14ac:dyDescent="0.2">
      <c r="A7" s="76" t="s">
        <v>114</v>
      </c>
      <c r="B7" s="77">
        <v>14339.526800000003</v>
      </c>
      <c r="C7" s="78">
        <v>100</v>
      </c>
      <c r="D7" s="77">
        <v>14369.111890000007</v>
      </c>
      <c r="E7" s="78">
        <v>100</v>
      </c>
      <c r="F7" s="77">
        <v>14803.380809999995</v>
      </c>
      <c r="G7" s="78">
        <v>100</v>
      </c>
      <c r="H7" s="78">
        <v>-0.20589365735674647</v>
      </c>
      <c r="I7" s="78">
        <v>-3.1334329363914537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8" t="s">
        <v>493</v>
      </c>
    </row>
    <row r="10" spans="1:71" x14ac:dyDescent="0.2">
      <c r="A10" s="448" t="s">
        <v>464</v>
      </c>
    </row>
    <row r="11" spans="1:71" x14ac:dyDescent="0.2">
      <c r="A11" s="434" t="s">
        <v>532</v>
      </c>
    </row>
    <row r="12" spans="1:71" x14ac:dyDescent="0.2">
      <c r="C12" s="1" t="s">
        <v>369</v>
      </c>
    </row>
  </sheetData>
  <mergeCells count="4">
    <mergeCell ref="B3:C3"/>
    <mergeCell ref="D3:E3"/>
    <mergeCell ref="F3:G3"/>
    <mergeCell ref="H3:I3"/>
  </mergeCells>
  <conditionalFormatting sqref="I5">
    <cfRule type="cellIs" dxfId="8" priority="3" operator="between">
      <formula>-0.5</formula>
      <formula>0.5</formula>
    </cfRule>
    <cfRule type="cellIs" dxfId="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1" t="s">
        <v>502</v>
      </c>
      <c r="B1" s="801"/>
      <c r="C1" s="801"/>
      <c r="D1" s="801"/>
      <c r="E1" s="801"/>
      <c r="F1" s="801"/>
    </row>
    <row r="2" spans="1:9" x14ac:dyDescent="0.2">
      <c r="A2" s="802"/>
      <c r="B2" s="802"/>
      <c r="C2" s="802"/>
      <c r="D2" s="802"/>
      <c r="E2" s="802"/>
      <c r="F2" s="802"/>
      <c r="I2" s="161" t="s">
        <v>465</v>
      </c>
    </row>
    <row r="3" spans="1:9" x14ac:dyDescent="0.2">
      <c r="A3" s="255"/>
      <c r="B3" s="257"/>
      <c r="C3" s="257"/>
      <c r="D3" s="769">
        <f>INDICE!A3</f>
        <v>44866</v>
      </c>
      <c r="E3" s="769">
        <v>41671</v>
      </c>
      <c r="F3" s="769">
        <f>DATE(YEAR(D3),MONTH(D3)-1,1)</f>
        <v>44835</v>
      </c>
      <c r="G3" s="769"/>
      <c r="H3" s="772">
        <f>DATE(YEAR(D3)-1,MONTH(D3),1)</f>
        <v>44501</v>
      </c>
      <c r="I3" s="772"/>
    </row>
    <row r="4" spans="1:9" x14ac:dyDescent="0.2">
      <c r="A4" s="221"/>
      <c r="B4" s="222"/>
      <c r="C4" s="222"/>
      <c r="D4" s="82" t="s">
        <v>368</v>
      </c>
      <c r="E4" s="184" t="s">
        <v>106</v>
      </c>
      <c r="F4" s="82" t="s">
        <v>368</v>
      </c>
      <c r="G4" s="184" t="s">
        <v>106</v>
      </c>
      <c r="H4" s="82" t="s">
        <v>368</v>
      </c>
      <c r="I4" s="184" t="s">
        <v>106</v>
      </c>
    </row>
    <row r="5" spans="1:9" x14ac:dyDescent="0.2">
      <c r="A5" s="546" t="s">
        <v>367</v>
      </c>
      <c r="B5" s="166"/>
      <c r="C5" s="166"/>
      <c r="D5" s="401">
        <v>108.85516841678162</v>
      </c>
      <c r="E5" s="453">
        <v>100</v>
      </c>
      <c r="F5" s="401">
        <v>109.8152204292786</v>
      </c>
      <c r="G5" s="453">
        <v>100</v>
      </c>
      <c r="H5" s="401">
        <v>121.74913783606269</v>
      </c>
      <c r="I5" s="453">
        <v>100</v>
      </c>
    </row>
    <row r="6" spans="1:9" x14ac:dyDescent="0.2">
      <c r="A6" s="587" t="s">
        <v>462</v>
      </c>
      <c r="B6" s="166"/>
      <c r="C6" s="166"/>
      <c r="D6" s="401">
        <v>66.676837746490293</v>
      </c>
      <c r="E6" s="453">
        <v>61.252799215926878</v>
      </c>
      <c r="F6" s="401">
        <v>67.63688975898728</v>
      </c>
      <c r="G6" s="453">
        <v>61.591543954096672</v>
      </c>
      <c r="H6" s="401">
        <v>75.791792924073903</v>
      </c>
      <c r="I6" s="453">
        <v>62.252426810717019</v>
      </c>
    </row>
    <row r="7" spans="1:9" x14ac:dyDescent="0.2">
      <c r="A7" s="587" t="s">
        <v>463</v>
      </c>
      <c r="B7" s="166"/>
      <c r="C7" s="166"/>
      <c r="D7" s="401">
        <v>42.178330670291331</v>
      </c>
      <c r="E7" s="453">
        <v>38.747200784073129</v>
      </c>
      <c r="F7" s="401">
        <v>42.178330670291331</v>
      </c>
      <c r="G7" s="453">
        <v>38.408456045903336</v>
      </c>
      <c r="H7" s="401">
        <v>45.957344911988791</v>
      </c>
      <c r="I7" s="453">
        <v>37.747573189282988</v>
      </c>
    </row>
    <row r="8" spans="1:9" x14ac:dyDescent="0.2">
      <c r="A8" s="547" t="s">
        <v>610</v>
      </c>
      <c r="B8" s="254"/>
      <c r="C8" s="254"/>
      <c r="D8" s="446">
        <v>90</v>
      </c>
      <c r="E8" s="454"/>
      <c r="F8" s="446">
        <v>90</v>
      </c>
      <c r="G8" s="454"/>
      <c r="H8" s="446">
        <v>90</v>
      </c>
      <c r="I8" s="454"/>
    </row>
    <row r="9" spans="1:9" x14ac:dyDescent="0.2">
      <c r="B9" s="133"/>
      <c r="C9" s="133"/>
      <c r="D9" s="133"/>
      <c r="E9" s="226"/>
      <c r="I9" s="161" t="s">
        <v>220</v>
      </c>
    </row>
    <row r="10" spans="1:9" x14ac:dyDescent="0.2">
      <c r="A10" s="408" t="s">
        <v>575</v>
      </c>
      <c r="B10" s="252"/>
      <c r="C10" s="252"/>
      <c r="D10" s="252"/>
      <c r="E10" s="252"/>
      <c r="F10" s="252"/>
      <c r="G10" s="252"/>
      <c r="H10" s="252"/>
      <c r="I10" s="252"/>
    </row>
    <row r="11" spans="1:9" x14ac:dyDescent="0.2">
      <c r="A11" s="408" t="s">
        <v>553</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1" t="s">
        <v>466</v>
      </c>
      <c r="B1" s="801"/>
      <c r="C1" s="801"/>
      <c r="D1" s="801"/>
      <c r="E1" s="256"/>
      <c r="F1" s="1"/>
      <c r="G1" s="1"/>
      <c r="H1" s="1"/>
      <c r="I1" s="1"/>
    </row>
    <row r="2" spans="1:40" ht="15" x14ac:dyDescent="0.2">
      <c r="A2" s="801"/>
      <c r="B2" s="801"/>
      <c r="C2" s="801"/>
      <c r="D2" s="801"/>
      <c r="E2" s="256"/>
      <c r="F2" s="1"/>
      <c r="G2" s="212"/>
      <c r="H2" s="251"/>
      <c r="I2" s="250" t="s">
        <v>151</v>
      </c>
    </row>
    <row r="3" spans="1:40" x14ac:dyDescent="0.2">
      <c r="A3" s="255"/>
      <c r="B3" s="811">
        <f>INDICE!A3</f>
        <v>44866</v>
      </c>
      <c r="C3" s="812">
        <v>41671</v>
      </c>
      <c r="D3" s="811">
        <f>DATE(YEAR(B3),MONTH(B3)-1,1)</f>
        <v>44835</v>
      </c>
      <c r="E3" s="812"/>
      <c r="F3" s="811">
        <f>DATE(YEAR(B3)-1,MONTH(B3),1)</f>
        <v>44501</v>
      </c>
      <c r="G3" s="812"/>
      <c r="H3" s="762" t="s">
        <v>421</v>
      </c>
      <c r="I3" s="762"/>
    </row>
    <row r="4" spans="1:40" x14ac:dyDescent="0.2">
      <c r="A4" s="221"/>
      <c r="B4" s="184" t="s">
        <v>47</v>
      </c>
      <c r="C4" s="184" t="s">
        <v>106</v>
      </c>
      <c r="D4" s="184" t="s">
        <v>47</v>
      </c>
      <c r="E4" s="184" t="s">
        <v>106</v>
      </c>
      <c r="F4" s="184" t="s">
        <v>47</v>
      </c>
      <c r="G4" s="184" t="s">
        <v>106</v>
      </c>
      <c r="H4" s="692">
        <f>D3</f>
        <v>44835</v>
      </c>
      <c r="I4" s="692">
        <f>F3</f>
        <v>44501</v>
      </c>
    </row>
    <row r="5" spans="1:40" x14ac:dyDescent="0.2">
      <c r="A5" s="546" t="s">
        <v>48</v>
      </c>
      <c r="B5" s="240">
        <v>441.37799999999999</v>
      </c>
      <c r="C5" s="247">
        <v>7.9106450436370697</v>
      </c>
      <c r="D5" s="240">
        <v>441.37799999999999</v>
      </c>
      <c r="E5" s="247">
        <v>7.9106450436370697</v>
      </c>
      <c r="F5" s="240">
        <v>435.53</v>
      </c>
      <c r="G5" s="247">
        <v>7.7331018948434496</v>
      </c>
      <c r="H5" s="435">
        <v>0</v>
      </c>
      <c r="I5" s="401">
        <v>1.3427318439602354</v>
      </c>
    </row>
    <row r="6" spans="1:40" x14ac:dyDescent="0.2">
      <c r="A6" s="587" t="s">
        <v>49</v>
      </c>
      <c r="B6" s="240">
        <v>333.65899999999999</v>
      </c>
      <c r="C6" s="247">
        <v>5.9800395910419217</v>
      </c>
      <c r="D6" s="240">
        <v>333.65899999999999</v>
      </c>
      <c r="E6" s="247">
        <v>5.9800395910419217</v>
      </c>
      <c r="F6" s="240">
        <v>332.19900000000001</v>
      </c>
      <c r="G6" s="247">
        <v>5.8983967037060578</v>
      </c>
      <c r="H6" s="443">
        <v>0</v>
      </c>
      <c r="I6" s="401">
        <v>0.43949560353883649</v>
      </c>
    </row>
    <row r="7" spans="1:40" x14ac:dyDescent="0.2">
      <c r="A7" s="587" t="s">
        <v>122</v>
      </c>
      <c r="B7" s="240">
        <v>3178.4160000000002</v>
      </c>
      <c r="C7" s="247">
        <v>56.965505251772321</v>
      </c>
      <c r="D7" s="240">
        <v>3178.4160000000002</v>
      </c>
      <c r="E7" s="247">
        <v>56.965505251772321</v>
      </c>
      <c r="F7" s="240">
        <v>3224.2550000000001</v>
      </c>
      <c r="G7" s="247">
        <v>57.248622253251149</v>
      </c>
      <c r="H7" s="443">
        <v>0</v>
      </c>
      <c r="I7" s="73">
        <v>-1.4216927631344276</v>
      </c>
    </row>
    <row r="8" spans="1:40" x14ac:dyDescent="0.2">
      <c r="A8" s="587" t="s">
        <v>123</v>
      </c>
      <c r="B8" s="240">
        <v>35</v>
      </c>
      <c r="C8" s="247">
        <v>0.6272912934656858</v>
      </c>
      <c r="D8" s="240">
        <v>35</v>
      </c>
      <c r="E8" s="247">
        <v>0.6272912934656858</v>
      </c>
      <c r="F8" s="240">
        <v>48.250999999999998</v>
      </c>
      <c r="G8" s="247">
        <v>0.85672605682293146</v>
      </c>
      <c r="H8" s="435">
        <v>0</v>
      </c>
      <c r="I8" s="401">
        <v>-27.462643261279553</v>
      </c>
    </row>
    <row r="9" spans="1:40" x14ac:dyDescent="0.2">
      <c r="A9" s="547" t="s">
        <v>366</v>
      </c>
      <c r="B9" s="446">
        <v>1591.0920000000001</v>
      </c>
      <c r="C9" s="451">
        <v>28.516518820083004</v>
      </c>
      <c r="D9" s="446">
        <v>1591.0920000000001</v>
      </c>
      <c r="E9" s="451">
        <v>28.516518820083004</v>
      </c>
      <c r="F9" s="446">
        <v>1591.787</v>
      </c>
      <c r="G9" s="451">
        <v>28.26315309137642</v>
      </c>
      <c r="H9" s="435">
        <v>0</v>
      </c>
      <c r="I9" s="96">
        <v>-4.3661620556012602E-2</v>
      </c>
    </row>
    <row r="10" spans="1:40" s="69" customFormat="1" x14ac:dyDescent="0.2">
      <c r="A10" s="76" t="s">
        <v>114</v>
      </c>
      <c r="B10" s="77">
        <v>5579.5450000000001</v>
      </c>
      <c r="C10" s="253">
        <v>100</v>
      </c>
      <c r="D10" s="77">
        <v>5579.5450000000001</v>
      </c>
      <c r="E10" s="253">
        <v>100</v>
      </c>
      <c r="F10" s="77">
        <v>5632.0219999999999</v>
      </c>
      <c r="G10" s="253">
        <v>100</v>
      </c>
      <c r="H10" s="636">
        <v>0</v>
      </c>
      <c r="I10" s="78">
        <v>-0.93176127508024409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49"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464</v>
      </c>
      <c r="B13" s="252"/>
      <c r="C13" s="252"/>
      <c r="D13" s="252"/>
      <c r="E13" s="252"/>
      <c r="F13" s="252"/>
      <c r="G13" s="252"/>
      <c r="H13" s="252"/>
      <c r="I13" s="252"/>
    </row>
    <row r="14" spans="1:40" x14ac:dyDescent="0.2">
      <c r="A14" s="434" t="s">
        <v>531</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6" priority="26" operator="equal">
      <formula>0</formula>
    </cfRule>
  </conditionalFormatting>
  <conditionalFormatting sqref="I7">
    <cfRule type="cellIs" dxfId="5" priority="7" operator="between">
      <formula>-0.5</formula>
      <formula>0.5</formula>
    </cfRule>
    <cfRule type="cellIs" dxfId="4" priority="8" operator="between">
      <formula>0</formula>
      <formula>0.49</formula>
    </cfRule>
  </conditionalFormatting>
  <conditionalFormatting sqref="I9">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1" t="s">
        <v>40</v>
      </c>
      <c r="B1" s="801"/>
      <c r="C1" s="801"/>
      <c r="D1" s="11"/>
      <c r="E1" s="11"/>
      <c r="F1" s="11"/>
      <c r="G1" s="11"/>
      <c r="H1" s="11"/>
      <c r="I1" s="11"/>
      <c r="J1" s="11"/>
      <c r="K1" s="11"/>
      <c r="L1" s="11"/>
    </row>
    <row r="2" spans="1:47" x14ac:dyDescent="0.2">
      <c r="A2" s="801"/>
      <c r="B2" s="801"/>
      <c r="C2" s="801"/>
      <c r="D2" s="261"/>
      <c r="E2" s="11"/>
      <c r="F2" s="11"/>
      <c r="H2" s="11"/>
      <c r="I2" s="11"/>
      <c r="J2" s="11"/>
      <c r="K2" s="11"/>
    </row>
    <row r="3" spans="1:47" x14ac:dyDescent="0.2">
      <c r="A3" s="260"/>
      <c r="B3" s="11"/>
      <c r="C3" s="11"/>
      <c r="D3" s="11"/>
      <c r="E3" s="11"/>
      <c r="F3" s="11"/>
      <c r="G3" s="11"/>
      <c r="H3" s="228"/>
      <c r="I3" s="250" t="s">
        <v>495</v>
      </c>
      <c r="J3" s="11"/>
      <c r="K3" s="11"/>
      <c r="L3" s="11"/>
    </row>
    <row r="4" spans="1:47" x14ac:dyDescent="0.2">
      <c r="A4" s="11"/>
      <c r="B4" s="811">
        <f>INDICE!A3</f>
        <v>44866</v>
      </c>
      <c r="C4" s="812">
        <v>41671</v>
      </c>
      <c r="D4" s="811">
        <f>DATE(YEAR(B4),MONTH(B4)-1,1)</f>
        <v>44835</v>
      </c>
      <c r="E4" s="812"/>
      <c r="F4" s="811">
        <f>DATE(YEAR(B4)-1,MONTH(B4),1)</f>
        <v>44501</v>
      </c>
      <c r="G4" s="812"/>
      <c r="H4" s="762" t="s">
        <v>421</v>
      </c>
      <c r="I4" s="762"/>
      <c r="J4" s="11"/>
      <c r="K4" s="11"/>
      <c r="L4" s="11"/>
    </row>
    <row r="5" spans="1:47" x14ac:dyDescent="0.2">
      <c r="A5" s="260"/>
      <c r="B5" s="184" t="s">
        <v>54</v>
      </c>
      <c r="C5" s="184" t="s">
        <v>106</v>
      </c>
      <c r="D5" s="184" t="s">
        <v>54</v>
      </c>
      <c r="E5" s="184" t="s">
        <v>106</v>
      </c>
      <c r="F5" s="184" t="s">
        <v>54</v>
      </c>
      <c r="G5" s="184" t="s">
        <v>106</v>
      </c>
      <c r="H5" s="287">
        <f>D4</f>
        <v>44835</v>
      </c>
      <c r="I5" s="287">
        <f>F4</f>
        <v>44501</v>
      </c>
      <c r="J5" s="11"/>
      <c r="K5" s="11"/>
      <c r="L5" s="11"/>
    </row>
    <row r="6" spans="1:47" ht="15" customHeight="1" x14ac:dyDescent="0.2">
      <c r="A6" s="11" t="s">
        <v>371</v>
      </c>
      <c r="B6" s="230">
        <v>17038.979639999998</v>
      </c>
      <c r="C6" s="229">
        <v>33.302140857586373</v>
      </c>
      <c r="D6" s="230">
        <v>17397.020539999998</v>
      </c>
      <c r="E6" s="229">
        <v>34.190473545997506</v>
      </c>
      <c r="F6" s="230">
        <v>14317.284850000002</v>
      </c>
      <c r="G6" s="229">
        <v>35.578819628164197</v>
      </c>
      <c r="H6" s="229">
        <v>-2.0580587300956306</v>
      </c>
      <c r="I6" s="229">
        <v>19.009852905175631</v>
      </c>
      <c r="J6" s="11"/>
      <c r="K6" s="11"/>
      <c r="L6" s="11"/>
    </row>
    <row r="7" spans="1:47" x14ac:dyDescent="0.2">
      <c r="A7" s="259" t="s">
        <v>370</v>
      </c>
      <c r="B7" s="230">
        <v>34125.838000000003</v>
      </c>
      <c r="C7" s="229">
        <v>66.697859142413634</v>
      </c>
      <c r="D7" s="230">
        <v>33485.633999999998</v>
      </c>
      <c r="E7" s="229">
        <v>65.809526454002494</v>
      </c>
      <c r="F7" s="230">
        <v>25923.749000000003</v>
      </c>
      <c r="G7" s="229">
        <v>64.421180371835788</v>
      </c>
      <c r="H7" s="721">
        <v>1.9118765975881036</v>
      </c>
      <c r="I7" s="663">
        <v>31.639285660418942</v>
      </c>
      <c r="J7" s="11"/>
      <c r="K7" s="11"/>
      <c r="L7" s="11"/>
    </row>
    <row r="8" spans="1:47" x14ac:dyDescent="0.2">
      <c r="A8" s="173" t="s">
        <v>114</v>
      </c>
      <c r="B8" s="174">
        <v>51164.817640000001</v>
      </c>
      <c r="C8" s="175">
        <v>100</v>
      </c>
      <c r="D8" s="174">
        <v>50882.654539999996</v>
      </c>
      <c r="E8" s="175">
        <v>100</v>
      </c>
      <c r="F8" s="174">
        <v>40241.033850000007</v>
      </c>
      <c r="G8" s="175">
        <v>100</v>
      </c>
      <c r="H8" s="78">
        <v>0.55453690958318702</v>
      </c>
      <c r="I8" s="78">
        <v>27.145882560370634</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49" t="s">
        <v>493</v>
      </c>
      <c r="B10" s="244"/>
      <c r="C10" s="245"/>
      <c r="D10" s="244"/>
      <c r="E10" s="244"/>
      <c r="F10" s="244"/>
      <c r="G10" s="244"/>
      <c r="H10" s="11"/>
      <c r="I10" s="11"/>
      <c r="J10" s="11"/>
      <c r="K10" s="11"/>
      <c r="L10" s="11"/>
    </row>
    <row r="11" spans="1:47" x14ac:dyDescent="0.2">
      <c r="A11" s="133" t="s">
        <v>494</v>
      </c>
      <c r="B11" s="11"/>
      <c r="C11" s="258"/>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27"/>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3" t="s">
        <v>1</v>
      </c>
      <c r="B1" s="813"/>
      <c r="C1" s="813"/>
      <c r="D1" s="813"/>
      <c r="E1" s="262"/>
      <c r="F1" s="262"/>
      <c r="G1" s="263"/>
    </row>
    <row r="2" spans="1:7" x14ac:dyDescent="0.2">
      <c r="A2" s="813"/>
      <c r="B2" s="813"/>
      <c r="C2" s="813"/>
      <c r="D2" s="813"/>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14" t="s">
        <v>395</v>
      </c>
      <c r="B24" s="814"/>
      <c r="C24" s="814"/>
      <c r="D24" s="815" t="s">
        <v>396</v>
      </c>
      <c r="E24" s="815"/>
      <c r="F24" s="815"/>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554</v>
      </c>
      <c r="B29" s="278" t="s">
        <v>405</v>
      </c>
      <c r="C29" s="3"/>
      <c r="D29" s="271" t="s">
        <v>366</v>
      </c>
      <c r="E29" s="272"/>
      <c r="F29" s="273" t="s">
        <v>406</v>
      </c>
      <c r="G29" s="263"/>
    </row>
    <row r="30" spans="1:7" x14ac:dyDescent="0.2">
      <c r="A30" s="6" t="s">
        <v>655</v>
      </c>
      <c r="B30" s="704" t="s">
        <v>407</v>
      </c>
      <c r="C30" s="3"/>
      <c r="D30" s="262"/>
      <c r="E30" s="263"/>
      <c r="F30" s="268"/>
      <c r="G30" s="263"/>
    </row>
    <row r="31" spans="1:7" x14ac:dyDescent="0.2">
      <c r="A31" s="6" t="s">
        <v>656</v>
      </c>
      <c r="B31" s="704" t="s">
        <v>657</v>
      </c>
      <c r="C31" s="3"/>
      <c r="D31" s="262"/>
      <c r="E31" s="263"/>
      <c r="F31" s="268"/>
      <c r="G31" s="263"/>
    </row>
    <row r="32" spans="1:7" x14ac:dyDescent="0.2">
      <c r="A32" s="65" t="s">
        <v>654</v>
      </c>
      <c r="B32" s="279" t="s">
        <v>658</v>
      </c>
      <c r="C32" s="263"/>
      <c r="D32" s="263"/>
      <c r="E32" s="263"/>
      <c r="F32" s="263"/>
      <c r="G32" s="263"/>
    </row>
    <row r="33" spans="1:7" x14ac:dyDescent="0.2">
      <c r="A33" s="263" t="s">
        <v>652</v>
      </c>
      <c r="B33" s="704"/>
      <c r="C33" s="263"/>
      <c r="D33" s="263"/>
      <c r="E33" s="263"/>
      <c r="F33" s="263"/>
      <c r="G33" s="263"/>
    </row>
    <row r="34" spans="1:7" x14ac:dyDescent="0.2">
      <c r="A34" s="263" t="s">
        <v>653</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2"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564</v>
      </c>
      <c r="B46" s="263"/>
      <c r="C46" s="263"/>
      <c r="D46" s="263"/>
      <c r="E46" s="263"/>
      <c r="F46" s="263"/>
      <c r="G46" s="263"/>
    </row>
    <row r="47" spans="1:7" x14ac:dyDescent="0.2">
      <c r="A47" s="1" t="s">
        <v>565</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16" t="s">
        <v>601</v>
      </c>
      <c r="B50" s="816"/>
      <c r="C50" s="816"/>
      <c r="D50" s="816"/>
      <c r="E50" s="816"/>
      <c r="F50" s="816"/>
      <c r="G50" s="816"/>
    </row>
    <row r="51" spans="1:200" x14ac:dyDescent="0.2">
      <c r="A51" s="816"/>
      <c r="B51" s="816"/>
      <c r="C51" s="816"/>
      <c r="D51" s="816"/>
      <c r="E51" s="816"/>
      <c r="F51" s="816"/>
      <c r="G51" s="816"/>
    </row>
    <row r="52" spans="1:200" x14ac:dyDescent="0.2">
      <c r="A52" s="816"/>
      <c r="B52" s="816"/>
      <c r="C52" s="816"/>
      <c r="D52" s="816"/>
      <c r="E52" s="816"/>
      <c r="F52" s="816"/>
      <c r="G52" s="816"/>
    </row>
    <row r="53" spans="1:200" ht="15" x14ac:dyDescent="0.25">
      <c r="A53" s="282" t="s">
        <v>414</v>
      </c>
      <c r="B53" s="1"/>
      <c r="C53" s="1"/>
      <c r="D53" s="1"/>
      <c r="E53" s="1"/>
      <c r="F53" s="1"/>
      <c r="G53" s="1"/>
    </row>
    <row r="54" spans="1:200" x14ac:dyDescent="0.2">
      <c r="A54" s="1" t="s">
        <v>559</v>
      </c>
      <c r="B54" s="1"/>
      <c r="C54" s="1"/>
      <c r="D54" s="1"/>
      <c r="E54" s="1"/>
      <c r="F54" s="1"/>
      <c r="G54" s="1"/>
    </row>
    <row r="55" spans="1:200" x14ac:dyDescent="0.2">
      <c r="A55" s="1" t="s">
        <v>673</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16" t="s">
        <v>632</v>
      </c>
      <c r="B59" s="816"/>
      <c r="C59" s="816"/>
      <c r="D59" s="816"/>
      <c r="E59" s="816"/>
      <c r="F59" s="816"/>
      <c r="G59" s="81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6"/>
      <c r="B60" s="816"/>
      <c r="C60" s="816"/>
      <c r="D60" s="816"/>
      <c r="E60" s="816"/>
      <c r="F60" s="816"/>
      <c r="G60" s="81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16"/>
      <c r="B61" s="816"/>
      <c r="C61" s="816"/>
      <c r="D61" s="816"/>
      <c r="E61" s="816"/>
      <c r="F61" s="816"/>
      <c r="G61" s="81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16"/>
      <c r="B62" s="816"/>
      <c r="C62" s="816"/>
      <c r="D62" s="816"/>
      <c r="E62" s="816"/>
      <c r="F62" s="816"/>
      <c r="G62" s="81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16"/>
      <c r="B63" s="816"/>
      <c r="C63" s="816"/>
      <c r="D63" s="816"/>
      <c r="E63" s="816"/>
      <c r="F63" s="816"/>
      <c r="G63" s="816"/>
    </row>
    <row r="64" spans="1:200" ht="15" x14ac:dyDescent="0.25">
      <c r="A64" s="282"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82" t="s">
        <v>617</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2023-01-25T08:04:45Z</dcterms:modified>
</cp:coreProperties>
</file>