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INFORMES CORES WEB\BEH\BEH 2014\2023\03. MARZO\"/>
    </mc:Choice>
  </mc:AlternateContent>
  <bookViews>
    <workbookView xWindow="0" yWindow="0" windowWidth="19170" windowHeight="6555" tabRatio="797"/>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_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_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<sst xmlns="http://schemas.openxmlformats.org/spreadsheetml/2006/main" count="1940" uniqueCount="702">
  <si>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</si>
  <si>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</si>
  <si>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</si>
  <si>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</si>
  <si>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</si>
  <si>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</si>
  <si>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</si>
  <si>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</si>
  <si>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</si>
  <si>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</si>
  <si>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</si>
  <si>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</si>
  <si>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</si>
  <si>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</si>
  <si>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</si>
  <si>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</si>
  <si>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</si>
  <si>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</si>
  <si>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</si>
  <si>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</si>
  <si>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</si>
  <si>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</si>
  <si>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</si>
  <si>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</si>
  <si>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</si>
  <si>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</si>
  <si>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</si>
  <si>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</si>
  <si>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</si>
  <si>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</si>
  <si>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</si>
  <si>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</si>
  <si>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</si>
  <si>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</si>
  <si>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</si>
  <si>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</si>
  <si>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</si>
  <si>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</si>
  <si>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</si>
  <si>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</si>
  <si>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</si>
  <si>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</si>
  <si>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</si>
  <si>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</si>
  <si>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</si>
  <si>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</si>
  <si>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</si>
  <si>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</si>
  <si>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</si>
  <si>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</si>
  <si>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</si>
  <si>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</si>
  <si>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</si>
  <si>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</si>
  <si>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</si>
  <si>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</si>
  <si>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</si>
  <si>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</si>
  <si>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</si>
  <si>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</si>
  <si>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</si>
  <si>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</si>
  <si>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</si>
  <si>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</si>
  <si>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</si>
  <si>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</si>
  <si>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</si>
  <si>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</si>
  <si>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</si>
  <si>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</si>
  <si>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</si>
  <si>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</si>
  <si>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</si>
  <si>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</si>
  <si>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</si>
  <si>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</si>
  <si>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</si>
  <si>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</si>
  <si>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</si>
  <si>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</si>
  <si>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</si>
  <si>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</si>
  <si>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</si>
  <si>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</si>
  <si>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</si>
  <si>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</si>
  <si>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</si>
  <si>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</si>
  <si>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</si>
  <si>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</si>
  <si>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</si>
  <si>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</si>
  <si>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</si>
  <si>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</si>
  <si>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</si>
  <si>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</si>
  <si>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</si>
  <si>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</si>
  <si>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</si>
  <si>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</si>
  <si>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</si>
  <si>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</si>
  <si>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</si>
  <si>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</si>
  <si>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</si>
  <si>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</si>
  <si>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</si>
  <si>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</si>
  <si>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</si>
  <si>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</si>
  <si>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</si>
  <si>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</si>
  <si>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</si>
  <si>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</si>
  <si>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</si>
  <si>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</si>
  <si>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</si>
  <si>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</si>
  <si>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</si>
  <si>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</si>
  <si>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</si>
  <si>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</si>
  <si>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</si>
  <si>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</si>
  <si>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</si>
  <si>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</si>
  <si>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</si>
  <si>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</si>
  <si>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</si>
  <si>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</si>
  <si>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</si>
  <si>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</si>
  <si>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</si>
  <si>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</si>
  <si>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</si>
  <si>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</si>
  <si>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</si>
  <si>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</si>
  <si>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</si>
  <si>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</si>
  <si>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</si>
  <si>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</si>
  <si>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</si>
  <si>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</si>
  <si>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</si>
  <si>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</si>
  <si>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</si>
  <si>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</si>
  <si>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</si>
  <si>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</si>
  <si>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</si>
  <si>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</si>
  <si>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</si>
  <si>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</si>
  <si>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</si>
  <si>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</si>
  <si>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</si>
  <si>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</si>
  <si>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</si>
  <si>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</si>
  <si>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</si>
  <si>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</si>
  <si>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</si>
  <si>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</si>
  <si>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</si>
  <si>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</si>
  <si>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</si>
  <si>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</si>
  <si>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</si>
  <si>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</si>
  <si>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</si>
  <si>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</si>
  <si>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</si>
  <si>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</si>
  <si>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</si>
  <si>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</si>
  <si>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</si>
  <si>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</si>
  <si>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</si>
  <si>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</si>
  <si>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</si>
  <si>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</si>
  <si>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</si>
  <si>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</si>
  <si>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</si>
  <si>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</si>
  <si>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</si>
  <si>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</si>
  <si>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</si>
  <si>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</si>
  <si>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</si>
  <si>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</si>
  <si>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</si>
  <si>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</si>
  <si>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</si>
  <si>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</si>
  <si>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</si>
  <si>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</si>
  <si>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</si>
  <si>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</si>
  <si>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</si>
  <si>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</si>
  <si>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</si>
  <si>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</si>
  <si>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</si>
  <si>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</si>
  <si>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</si>
  <si>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</si>
  <si>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</si>
  <si>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</si>
  <si>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</si>
  <si>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</si>
  <si>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</si>
  <si>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</si>
  <si>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</si>
  <si>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</si>
  <si>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</si>
  <si>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</si>
  <si>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</si>
  <si>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</si>
  <si>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</si>
  <si>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</si>
  <si>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</si>
  <si>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</si>
  <si>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</si>
  <si>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</si>
  <si>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</si>
  <si>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</si>
  <si>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</si>
  <si>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</si>
  <si>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</si>
  <si>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</si>
  <si>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</si>
  <si>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</si>
  <si>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</si>
  <si>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</si>
  <si>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</si>
  <si>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</si>
  <si>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</si>
  <si>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</si>
  <si>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</si>
  <si>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</si>
  <si>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</si>
  <si>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</si>
  <si>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</si>
  <si>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</si>
  <si>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</si>
  <si>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</si>
  <si>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</si>
  <si>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</si>
  <si>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</si>
  <si>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</si>
  <si>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</si>
  <si>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</si>
  <si>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</si>
  <si>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</si>
  <si>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</si>
  <si>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</si>
  <si>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</si>
  <si>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</si>
  <si>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</si>
  <si>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</si>
  <si>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</si>
  <si>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</si>
  <si>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</si>
  <si>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</si>
  <si>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</si>
  <si>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</si>
  <si>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</si>
  <si>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</si>
  <si>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</si>
  <si>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</si>
  <si>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</si>
  <si>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</si>
  <si>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</si>
  <si>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</si>
  <si>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</si>
  <si>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</si>
  <si>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</si>
  <si>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</si>
  <si>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</si>
  <si>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</si>
  <si>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</si>
  <si>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</si>
  <si>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</si>
  <si>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</si>
  <si>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</si>
  <si>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</si>
  <si>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</si>
  <si>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</si>
  <si>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</si>
  <si>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</si>
  <si>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</si>
  <si>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</si>
  <si>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</si>
  <si>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</si>
  <si>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</si>
  <si>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</si>
  <si>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</si>
  <si>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</si>
  <si>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</si>
  <si>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</si>
  <si>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</si>
  <si>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</si>
  <si>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</si>
  <si>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</si>
  <si>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</si>
  <si>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</si>
  <si>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</si>
  <si>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</si>
  <si>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</si>
  <si>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</si>
  <si>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</si>
  <si>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</si>
  <si>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</si>
  <si>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</si>
  <si>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</si>
  <si>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</si>
  <si>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</si>
  <si>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</si>
  <si>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</si>
  <si>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</si>
  <si>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</si>
  <si>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</si>
  <si>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</si>
  <si>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</si>
  <si>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</si>
  <si>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</si>
  <si>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</si>
  <si>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</si>
  <si>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</si>
  <si>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</si>
  <si>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</si>
  <si>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</si>
  <si>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</si>
  <si>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</si>
  <si>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</si>
  <si>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</si>
  <si>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</si>
  <si>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</si>
  <si>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</si>
  <si>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</si>
  <si>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</si>
  <si>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</si>
  <si>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</si>
  <si>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</si>
  <si>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</si>
  <si>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</si>
  <si>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</si>
  <si>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</si>
  <si>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</si>
  <si>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</si>
  <si>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</si>
  <si>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</si>
  <si>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</si>
  <si>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</si>
  <si>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</si>
  <si>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</si>
  <si>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</si>
  <si>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</si>
  <si>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</si>
  <si>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</si>
  <si>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</si>
  <si>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</si>
  <si>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</si>
  <si>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</si>
  <si>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</si>
  <si>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</si>
  <si>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</si>
  <si>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</si>
  <si>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</si>
  <si>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</si>
  <si>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</si>
  <si>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</si>
  <si>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</si>
  <si>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</si>
  <si>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</si>
  <si>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</si>
  <si>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</si>
  <si>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</si>
  <si>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</si>
  <si>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</si>
  <si>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</si>
  <si>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</si>
  <si>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</si>
  <si>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</si>
  <si>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</si>
  <si>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</si>
  <si>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</si>
  <si>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</si>
  <si>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</si>
  <si>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</si>
  <si>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</si>
  <si>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</si>
  <si>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</si>
  <si>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</si>
  <si>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</si>
  <si>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</si>
  <si>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</si>
  <si>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</si>
  <si>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</si>
  <si>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</si>
  <si>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</si>
  <si>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</si>
  <si>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</si>
  <si>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</si>
  <si>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</si>
  <si>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</si>
  <si>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</si>
  <si>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</si>
  <si>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</si>
  <si>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</si>
  <si>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</si>
  <si>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</si>
  <si>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</si>
  <si>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</si>
  <si>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</si>
  <si>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</si>
  <si>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</si>
  <si>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</si>
  <si>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</si>
  <si>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</si>
  <si>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</si>
  <si>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</si>
  <si>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</si>
  <si>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</si>
  <si>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</si>
  <si>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</si>
  <si>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</si>
  <si>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</si>
  <si>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</si>
  <si>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</si>
  <si>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</si>
  <si>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</si>
  <si>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</si>
  <si>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</si>
  <si>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</si>
  <si>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</si>
  <si>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</si>
  <si>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</si>
  <si>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</si>
  <si>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</si>
  <si>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</si>
  <si>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</si>
  <si>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</si>
  <si>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</si>
  <si>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</si>
  <si>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</si>
  <si>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</si>
  <si>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</si>
  <si>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</si>
  <si>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</si>
  <si>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</si>
  <si>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</si>
  <si>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</si>
  <si>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</si>
  <si>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</si>
  <si>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</si>
  <si>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</si>
  <si>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</si>
  <si>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</si>
  <si>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</si>
  <si>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</si>
  <si>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</si>
  <si>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</si>
  <si>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</si>
  <si>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</si>
  <si>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</si>
  <si>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</si>
  <si>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</si>
  <si>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</si>
  <si>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</si>
  <si>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</si>
  <si>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</si>
  <si>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</si>
  <si>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</si>
  <si>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</si>
  <si>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</si>
  <si>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</si>
  <si>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</si>
  <si>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</si>
  <si>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</si>
  <si>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</si>
  <si>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</si>
  <si>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</si>
  <si>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</si>
  <si>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</si>
  <si>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</si>
  <si>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</si>
  <si>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</si>
  <si>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</si>
  <si>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</si>
  <si>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</si>
  <si>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</si>
  <si>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</si>
  <si>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</si>
  <si>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</si>
  <si>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</si>
  <si>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</si>
  <si>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</si>
  <si>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</si>
  <si>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</si>
  <si>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</si>
  <si>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</si>
  <si>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</si>
  <si>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</si>
  <si>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</si>
  <si>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</si>
  <si>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</si>
  <si>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</si>
  <si>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</si>
  <si>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</si>
  <si>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</si>
  <si>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</si>
  <si>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</si>
  <si>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</si>
  <si>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</si>
  <si>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</si>
  <si>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</si>
  <si>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</si>
  <si>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</si>
  <si>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</si>
  <si>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</si>
  <si>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</si>
  <si>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</si>
  <si>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</si>
  <si>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</si>
  <si>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</si>
  <si>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</si>
  <si>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</si>
  <si>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</si>
  <si>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</si>
  <si>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</si>
  <si>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</si>
  <si>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</si>
  <si>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</si>
  <si>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</si>
  <si>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</si>
  <si>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</si>
  <si>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</si>
  <si>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</si>
  <si>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</si>
  <si>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</si>
  <si>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</si>
  <si>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</si>
  <si>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</si>
  <si>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</si>
  <si>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</si>
  <si>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</si>
  <si>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</si>
  <si>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</si>
  <si>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</si>
  <si>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</si>
  <si>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</si>
  <si>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</si>
  <si>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</si>
  <si>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</si>
  <si>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</si>
  <si>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</si>
  <si>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</si>
  <si>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</si>
  <si>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</si>
  <si>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</si>
  <si>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</si>
  <si>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</si>
  <si>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</si>
  <si>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</si>
  <si>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</si>
  <si>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</si>
  <si>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</si>
  <si>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</si>
  <si>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</si>
  <si>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</si>
  <si>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</si>
  <si>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</si>
  <si>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</si>
  <si>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</si>
  <si>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</si>
  <si>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</si>
  <si>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</si>
  <si>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</si>
  <si>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</si>
  <si>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</si>
  <si>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</si>
  <si>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</si>
  <si>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</si>
  <si>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</si>
  <si>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</si>
  <si>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</si>
  <si>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</si>
  <si>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</si>
  <si>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</si>
  <si>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</si>
  <si>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</si>
  <si>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</si>
  <si>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</si>
  <si>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</si>
  <si>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</si>
  <si>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</si>
  <si>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</si>
  <si>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</si>
  <si>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</si>
  <si>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</si>
  <si>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</si>
  <si>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</si>
  <si>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</si>
  <si>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</si>
  <si>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</si>
  <si>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</si>
  <si>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</si>
  <si>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</si>
  <si>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</si>
  <si>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</si>
  <si>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</si>
  <si>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</si>
  <si>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</si>
  <si>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</si>
  <si>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</si>
  <si>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</si>
  <si>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</si>
  <si>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</si>
  <si>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</si>
  <si>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</si>
  <si>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</si>
  <si>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Año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</si>
  <si>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</si>
  <si>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</si>
  <si>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</si>
  <si>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</si>
  <si>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</si>
  <si>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</si>
  <si>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</si>
  <si>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</si>
  <si>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</si>
  <si>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</si>
  <si>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</si>
  <si>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</si>
  <si>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</si>
  <si>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</si>
  <si>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</si>
  <si>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</si>
  <si>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</si>
  <si>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</si>
  <si>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</si>
  <si>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</si>
  <si>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</si>
  <si>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</si>
  <si>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</si>
  <si>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</si>
  <si>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</si>
  <si>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</si>
  <si>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</si>
  <si>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</si>
  <si>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</si>
  <si>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</si>
  <si>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</si>
  <si>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</si>
  <si>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</si>
  <si>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</si>
  <si>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</si>
  <si>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</si>
  <si>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</si>
  <si>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</si>
  <si>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</si>
  <si>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</si>
  <si>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</si>
  <si>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</si>
  <si>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</si>
  <si>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</si>
  <si>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gasolina 95 I.O. y gasóleo de automoción *</t>
  </si>
  <si>
    <t>PVP medio de la gasolina 95 I.O.  *</t>
  </si>
  <si>
    <t>PVP medio del gasóleo de automoción *</t>
  </si>
  <si>
    <t>PVP medio del gasóleo calefacción*</t>
  </si>
  <si>
    <t>Ghana</t>
  </si>
  <si>
    <t>Año 2021*</t>
  </si>
  <si>
    <t>Tv (%)
2021/2020</t>
  </si>
  <si>
    <t>*Datos provisionales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</si>
  <si>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</si>
  <si>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</si>
  <si>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</si>
  <si>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</si>
  <si>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</si>
  <si>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</si>
  <si>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</si>
  <si>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</si>
  <si>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</si>
  <si>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</si>
  <si>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</si>
  <si>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</si>
  <si>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</si>
  <si>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feb-23</t>
  </si>
  <si>
    <t>Otras salidas</t>
  </si>
  <si>
    <t>Ecuador</t>
  </si>
  <si>
    <t xml:space="preserve">        UE</t>
  </si>
  <si>
    <t>mar-23</t>
  </si>
  <si>
    <t>O. América</t>
  </si>
  <si>
    <t>21 Marzo</t>
  </si>
  <si>
    <t>mar-22</t>
  </si>
  <si>
    <t>BOLETÍN ESTADÍSTICO HIDROCARBUROS MARZO 2023</t>
  </si>
  <si>
    <t>**Tarifa TUR 2: consumo estimado de 12.000 kWh/año hasta 30 de septiembre de 2021 y de 8.000 kWh/año desde 1 de octubre de 2021.</t>
  </si>
  <si>
    <t>Presión &gt; 60 bares</t>
  </si>
  <si>
    <r>
      <t>1</t>
    </r>
    <r>
      <rPr>
        <vertAlign val="superscript"/>
        <sz val="10"/>
        <rFont val="Arial"/>
        <family val="2"/>
      </rPr>
      <t>er</t>
    </r>
    <r>
      <rPr>
        <sz val="10"/>
        <rFont val="Arial"/>
        <family val="2"/>
      </rPr>
      <t>T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</si>
</sst>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3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0" fontId="17" fillId="2" borderId="0" xfId="0" applyFont="1" applyFill="1"/>
    <xf numFmtId="168" fontId="17" fillId="2" borderId="0" xfId="0" applyNumberFormat="1" applyFont="1" applyFill="1"/>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169" fontId="4" fillId="11" borderId="2" xfId="1" applyNumberFormat="1" applyFill="1" applyBorder="1"/>
    <xf numFmtId="171" fontId="17" fillId="38" borderId="20" xfId="0" applyNumberFormat="1" applyFont="1" applyFill="1" applyBorder="1" applyAlignment="1">
      <alignment horizontal="right"/>
    </xf>
    <xf numFmtId="0" fontId="8" fillId="2" borderId="4" xfId="1" quotePrefix="1" applyFont="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68" fontId="13" fillId="2" borderId="2" xfId="0" applyNumberFormat="1" applyFont="1" applyFill="1" applyBorder="1" applyAlignment="1">
      <alignment horizontal="right"/>
    </xf>
    <xf numFmtId="173" fontId="17" fillId="5" borderId="0" xfId="0" applyNumberFormat="1" applyFont="1" applyFill="1" applyAlignment="1">
      <alignment horizontal="right"/>
    </xf>
    <xf numFmtId="168" fontId="17" fillId="2" borderId="0" xfId="0" applyNumberFormat="1" applyFont="1" applyFill="1" applyAlignment="1">
      <alignment horizontal="right"/>
    </xf>
    <xf numFmtId="173" fontId="17" fillId="2" borderId="0" xfId="0" applyNumberFormat="1" applyFont="1" applyFill="1" applyAlignment="1">
      <alignment horizontal="right"/>
    </xf>
    <xf numFmtId="187" fontId="17" fillId="2" borderId="0" xfId="0" applyNumberFormat="1" applyFont="1" applyFill="1" applyAlignment="1">
      <alignment horizontal="right"/>
    </xf>
    <xf numFmtId="173" fontId="17" fillId="6" borderId="0" xfId="0" quotePrefix="1" applyNumberFormat="1" applyFont="1" applyFill="1" applyAlignment="1">
      <alignment horizontal="right"/>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8" fontId="27" fillId="2" borderId="2" xfId="7" quotePrefix="1" applyNumberFormat="1" applyFont="1" applyFill="1" applyBorder="1" applyAlignment="1" applyProtection="1">
      <alignment horizontal="right" vertical="center"/>
      <protection locked="0"/>
    </xf>
    <xf numFmtId="0" fontId="44" fillId="2" borderId="0" xfId="0" applyFont="1" applyFill="1" applyAlignment="1">
      <alignment horizontal="right"/>
    </xf>
  </cellXfs>
  <cellStyles count="334">
    <cellStyle name="20% - Énfasis1 2" xfId="243"/>
    <cellStyle name="20% - Énfasis1 3" xfId="244"/>
    <cellStyle name="20% - Énfasis2 2" xfId="245"/>
    <cellStyle name="20% - Énfasis2 3" xfId="246"/>
    <cellStyle name="20% - Énfasis3 2" xfId="247"/>
    <cellStyle name="20% - Énfasis3 3" xfId="248"/>
    <cellStyle name="20% - Énfasis4 2" xfId="249"/>
    <cellStyle name="20% - Énfasis4 3" xfId="250"/>
    <cellStyle name="20% - Énfasis5 2" xfId="251"/>
    <cellStyle name="20% - Énfasis5 3" xfId="252"/>
    <cellStyle name="20% - Énfasis6 2" xfId="253"/>
    <cellStyle name="20% - Énfasis6 3" xfId="254"/>
    <cellStyle name="40% - Énfasis1 2" xfId="255"/>
    <cellStyle name="40% - Énfasis1 3" xfId="256"/>
    <cellStyle name="40% - Énfasis2 2" xfId="257"/>
    <cellStyle name="40% - Énfasis2 3" xfId="258"/>
    <cellStyle name="40% - Énfasis3 2" xfId="259"/>
    <cellStyle name="40% - Énfasis3 3" xfId="260"/>
    <cellStyle name="40% - Énfasis4 2" xfId="261"/>
    <cellStyle name="40% - Énfasis4 3" xfId="262"/>
    <cellStyle name="40% - Énfasis5 2" xfId="263"/>
    <cellStyle name="40% - Énfasis5 3" xfId="264"/>
    <cellStyle name="40% - Énfasis6 2" xfId="265"/>
    <cellStyle name="40% - Énfasis6 3" xfId="266"/>
    <cellStyle name="60% - Énfasis1 2" xfId="267"/>
    <cellStyle name="60% - Énfasis1 3" xfId="268"/>
    <cellStyle name="60% - Énfasis2 2" xfId="269"/>
    <cellStyle name="60% - Énfasis2 3" xfId="270"/>
    <cellStyle name="60% - Énfasis3 2" xfId="271"/>
    <cellStyle name="60% - Énfasis3 3" xfId="272"/>
    <cellStyle name="60% - Énfasis4 2" xfId="273"/>
    <cellStyle name="60% - Énfasis4 3" xfId="274"/>
    <cellStyle name="60% - Énfasis5 2" xfId="275"/>
    <cellStyle name="60% - Énfasis5 3" xfId="276"/>
    <cellStyle name="60% - Énfasis6 2" xfId="277"/>
    <cellStyle name="60% - Énfasis6 3" xfId="278"/>
    <cellStyle name="Buena 2" xfId="279"/>
    <cellStyle name="Buena 3" xfId="280"/>
    <cellStyle name="Cálculo 2" xfId="281"/>
    <cellStyle name="Cálculo 3" xfId="282"/>
    <cellStyle name="Celda de comprobación 2" xfId="283"/>
    <cellStyle name="Celda de comprobación 3" xfId="284"/>
    <cellStyle name="Celda vinculada 2" xfId="285"/>
    <cellStyle name="Celda vinculada 3" xfId="286"/>
    <cellStyle name="Encabezado 4 2" xfId="287"/>
    <cellStyle name="Encabezado 4 3" xfId="288"/>
    <cellStyle name="Énfasis1 2" xfId="289"/>
    <cellStyle name="Énfasis1 3" xfId="290"/>
    <cellStyle name="Énfasis2 2" xfId="291"/>
    <cellStyle name="Énfasis2 3" xfId="292"/>
    <cellStyle name="Énfasis3 2" xfId="293"/>
    <cellStyle name="Énfasis3 3" xfId="294"/>
    <cellStyle name="Énfasis4 2" xfId="295"/>
    <cellStyle name="Énfasis4 3" xfId="296"/>
    <cellStyle name="Énfasis5 2" xfId="297"/>
    <cellStyle name="Énfasis5 3" xfId="298"/>
    <cellStyle name="Énfasis6 2" xfId="299"/>
    <cellStyle name="Énfasis6 3" xfId="300"/>
    <cellStyle name="Entrada 2" xfId="301"/>
    <cellStyle name="Entrada 3" xfId="302"/>
    <cellStyle name="Hipervínculo" xfId="2" builtinId="8"/>
    <cellStyle name="Incorrecto 2" xfId="303"/>
    <cellStyle name="Incorrecto 3" xfId="304"/>
    <cellStyle name="mes tabla dinámica" xfId="305"/>
    <cellStyle name="mes tabla dinámica 2" xfId="306"/>
    <cellStyle name="Millares" xfId="24" builtinId="3"/>
    <cellStyle name="Millares 2" xfId="17"/>
    <cellStyle name="Millares 2 2" xfId="31"/>
    <cellStyle name="Millares 2 2 2" xfId="35"/>
    <cellStyle name="Millares 2 2 2 2" xfId="47"/>
    <cellStyle name="Millares 2 2 2 2 2" xfId="71"/>
    <cellStyle name="Millares 2 2 2 2 2 2" xfId="119"/>
    <cellStyle name="Millares 2 2 2 2 3" xfId="95"/>
    <cellStyle name="Millares 2 2 2 3" xfId="59"/>
    <cellStyle name="Millares 2 2 2 3 2" xfId="107"/>
    <cellStyle name="Millares 2 2 2 4" xfId="83"/>
    <cellStyle name="Millares 2 2 3" xfId="43"/>
    <cellStyle name="Millares 2 2 3 2" xfId="67"/>
    <cellStyle name="Millares 2 2 3 2 2" xfId="115"/>
    <cellStyle name="Millares 2 2 3 3" xfId="91"/>
    <cellStyle name="Millares 2 2 4" xfId="55"/>
    <cellStyle name="Millares 2 2 4 2" xfId="103"/>
    <cellStyle name="Millares 2 2 5" xfId="79"/>
    <cellStyle name="Millares 2 2 6" xfId="128"/>
    <cellStyle name="Millares 2 3" xfId="33"/>
    <cellStyle name="Millares 2 3 2" xfId="45"/>
    <cellStyle name="Millares 2 3 2 2" xfId="69"/>
    <cellStyle name="Millares 2 3 2 2 2" xfId="117"/>
    <cellStyle name="Millares 2 3 2 3" xfId="93"/>
    <cellStyle name="Millares 2 3 3" xfId="57"/>
    <cellStyle name="Millares 2 3 3 2" xfId="105"/>
    <cellStyle name="Millares 2 3 4" xfId="81"/>
    <cellStyle name="Millares 2 3 5" xfId="131"/>
    <cellStyle name="Millares 2 4" xfId="28"/>
    <cellStyle name="Millares 2 4 2" xfId="41"/>
    <cellStyle name="Millares 2 4 2 2" xfId="65"/>
    <cellStyle name="Millares 2 4 2 2 2" xfId="113"/>
    <cellStyle name="Millares 2 4 2 3" xfId="89"/>
    <cellStyle name="Millares 2 4 3" xfId="53"/>
    <cellStyle name="Millares 2 4 3 2" xfId="101"/>
    <cellStyle name="Millares 2 4 4" xfId="77"/>
    <cellStyle name="Millares 2 4 5" xfId="134"/>
    <cellStyle name="Millares 2 5" xfId="37"/>
    <cellStyle name="Millares 2 5 2" xfId="61"/>
    <cellStyle name="Millares 2 5 2 2" xfId="109"/>
    <cellStyle name="Millares 2 5 3" xfId="85"/>
    <cellStyle name="Millares 2 5 4" xfId="137"/>
    <cellStyle name="Millares 2 6" xfId="49"/>
    <cellStyle name="Millares 2 6 2" xfId="97"/>
    <cellStyle name="Millares 2 6 3" xfId="140"/>
    <cellStyle name="Millares 2 7" xfId="73"/>
    <cellStyle name="Millares 2 7 2" xfId="143"/>
    <cellStyle name="Millares 2 8" xfId="307"/>
    <cellStyle name="Millares 2 9" xfId="125"/>
    <cellStyle name="Millares 3" xfId="16"/>
    <cellStyle name="Millares 3 2" xfId="34"/>
    <cellStyle name="Millares 3 2 2" xfId="46"/>
    <cellStyle name="Millares 3 2 2 2" xfId="70"/>
    <cellStyle name="Millares 3 2 2 2 2" xfId="118"/>
    <cellStyle name="Millares 3 2 2 3" xfId="94"/>
    <cellStyle name="Millares 3 2 3" xfId="58"/>
    <cellStyle name="Millares 3 2 3 2" xfId="106"/>
    <cellStyle name="Millares 3 2 4" xfId="82"/>
    <cellStyle name="Millares 3 2 5" xfId="127"/>
    <cellStyle name="Millares 3 3" xfId="30"/>
    <cellStyle name="Millares 3 3 2" xfId="42"/>
    <cellStyle name="Millares 3 3 2 2" xfId="66"/>
    <cellStyle name="Millares 3 3 2 2 2" xfId="114"/>
    <cellStyle name="Millares 3 3 2 3" xfId="90"/>
    <cellStyle name="Millares 3 3 3" xfId="54"/>
    <cellStyle name="Millares 3 3 3 2" xfId="102"/>
    <cellStyle name="Millares 3 3 4" xfId="78"/>
    <cellStyle name="Millares 3 3 5" xfId="130"/>
    <cellStyle name="Millares 3 4" xfId="36"/>
    <cellStyle name="Millares 3 4 2" xfId="60"/>
    <cellStyle name="Millares 3 4 2 2" xfId="108"/>
    <cellStyle name="Millares 3 4 3" xfId="84"/>
    <cellStyle name="Millares 3 4 4" xfId="133"/>
    <cellStyle name="Millares 3 5" xfId="48"/>
    <cellStyle name="Millares 3 5 2" xfId="96"/>
    <cellStyle name="Millares 3 5 3" xfId="136"/>
    <cellStyle name="Millares 3 6" xfId="72"/>
    <cellStyle name="Millares 3 6 2" xfId="139"/>
    <cellStyle name="Millares 3 7" xfId="142"/>
    <cellStyle name="Millares 3 8" xfId="124"/>
    <cellStyle name="Millares 4" xfId="32"/>
    <cellStyle name="Millares 4 2" xfId="44"/>
    <cellStyle name="Millares 4 2 2" xfId="68"/>
    <cellStyle name="Millares 4 2 2 2" xfId="116"/>
    <cellStyle name="Millares 4 2 3" xfId="92"/>
    <cellStyle name="Millares 4 3" xfId="56"/>
    <cellStyle name="Millares 4 3 2" xfId="104"/>
    <cellStyle name="Millares 4 4" xfId="80"/>
    <cellStyle name="Millares 5" xfId="25"/>
    <cellStyle name="Millares 5 2" xfId="40"/>
    <cellStyle name="Millares 5 2 2" xfId="64"/>
    <cellStyle name="Millares 5 2 2 2" xfId="112"/>
    <cellStyle name="Millares 5 2 3" xfId="88"/>
    <cellStyle name="Millares 5 3" xfId="52"/>
    <cellStyle name="Millares 5 3 2" xfId="100"/>
    <cellStyle name="Millares 5 4" xfId="76"/>
    <cellStyle name="Millares 6" xfId="39"/>
    <cellStyle name="Millares 6 2" xfId="63"/>
    <cellStyle name="Millares 6 2 2" xfId="111"/>
    <cellStyle name="Millares 6 3" xfId="87"/>
    <cellStyle name="Millares 7" xfId="51"/>
    <cellStyle name="Millares 7 2" xfId="99"/>
    <cellStyle name="Millares 7 3" xfId="165"/>
    <cellStyle name="Millares 8" xfId="75"/>
    <cellStyle name="Millares 9" xfId="121"/>
    <cellStyle name="Moneda 2" xfId="18"/>
    <cellStyle name="Moneda 2 2" xfId="38"/>
    <cellStyle name="Moneda 2 2 2" xfId="62"/>
    <cellStyle name="Moneda 2 2 2 2" xfId="110"/>
    <cellStyle name="Moneda 2 2 3" xfId="86"/>
    <cellStyle name="Moneda 2 2 4" xfId="129"/>
    <cellStyle name="Moneda 2 3" xfId="50"/>
    <cellStyle name="Moneda 2 3 2" xfId="98"/>
    <cellStyle name="Moneda 2 3 3" xfId="132"/>
    <cellStyle name="Moneda 2 4" xfId="74"/>
    <cellStyle name="Moneda 2 4 2" xfId="135"/>
    <cellStyle name="Moneda 2 5" xfId="138"/>
    <cellStyle name="Moneda 2 6" xfId="141"/>
    <cellStyle name="Moneda 2 7" xfId="144"/>
    <cellStyle name="Moneda 2 8" xfId="126"/>
    <cellStyle name="Neutral 2" xfId="308"/>
    <cellStyle name="Neutral 3" xfId="309"/>
    <cellStyle name="Normal" xfId="0" builtinId="0"/>
    <cellStyle name="Normal 10" xfId="166"/>
    <cellStyle name="Normal 10 2" xfId="242"/>
    <cellStyle name="Normal 11" xfId="9"/>
    <cellStyle name="Normal 2" xfId="1"/>
    <cellStyle name="Normal 2 10" xfId="167"/>
    <cellStyle name="Normal 2 11" xfId="168"/>
    <cellStyle name="Normal 2 12" xfId="169"/>
    <cellStyle name="Normal 2 13" xfId="170"/>
    <cellStyle name="Normal 2 14" xfId="171"/>
    <cellStyle name="Normal 2 15" xfId="172"/>
    <cellStyle name="Normal 2 16" xfId="173"/>
    <cellStyle name="Normal 2 17" xfId="174"/>
    <cellStyle name="Normal 2 18" xfId="175"/>
    <cellStyle name="Normal 2 19" xfId="176"/>
    <cellStyle name="Normal 2 2" xfId="3"/>
    <cellStyle name="Normal 2 2 10" xfId="177"/>
    <cellStyle name="Normal 2 2 11" xfId="178"/>
    <cellStyle name="Normal 2 2 12" xfId="179"/>
    <cellStyle name="Normal 2 2 13" xfId="180"/>
    <cellStyle name="Normal 2 2 14" xfId="181"/>
    <cellStyle name="Normal 2 2 15" xfId="182"/>
    <cellStyle name="Normal 2 2 16" xfId="183"/>
    <cellStyle name="Normal 2 2 17" xfId="184"/>
    <cellStyle name="Normal 2 2 2" xfId="146"/>
    <cellStyle name="Normal 2 2 3" xfId="185"/>
    <cellStyle name="Normal 2 2 4" xfId="186"/>
    <cellStyle name="Normal 2 2 5" xfId="187"/>
    <cellStyle name="Normal 2 2 6" xfId="188"/>
    <cellStyle name="Normal 2 2 7" xfId="189"/>
    <cellStyle name="Normal 2 2 8" xfId="190"/>
    <cellStyle name="Normal 2 2 9" xfId="191"/>
    <cellStyle name="Normal 2 2_Tablas" xfId="147"/>
    <cellStyle name="Normal 2 20" xfId="192"/>
    <cellStyle name="Normal 2 21" xfId="193"/>
    <cellStyle name="Normal 2 22" xfId="194"/>
    <cellStyle name="Normal 2 23" xfId="195"/>
    <cellStyle name="Normal 2 24" xfId="196"/>
    <cellStyle name="Normal 2 25" xfId="197"/>
    <cellStyle name="Normal 2 26" xfId="145"/>
    <cellStyle name="Normal 2 3" xfId="12"/>
    <cellStyle name="Normal 2 3 2" xfId="14"/>
    <cellStyle name="Normal 2 4" xfId="148"/>
    <cellStyle name="Normal 2 4 2" xfId="240"/>
    <cellStyle name="Normal 2 5" xfId="149"/>
    <cellStyle name="Normal 2 5 2" xfId="241"/>
    <cellStyle name="Normal 2 6" xfId="150"/>
    <cellStyle name="Normal 2 7" xfId="151"/>
    <cellStyle name="Normal 2 8" xfId="152"/>
    <cellStyle name="Normal 2 9" xfId="198"/>
    <cellStyle name="Normal 3" xfId="4"/>
    <cellStyle name="Normal 3 10" xfId="199"/>
    <cellStyle name="Normal 3 11" xfId="200"/>
    <cellStyle name="Normal 3 12" xfId="201"/>
    <cellStyle name="Normal 3 13" xfId="202"/>
    <cellStyle name="Normal 3 14" xfId="203"/>
    <cellStyle name="Normal 3 15" xfId="204"/>
    <cellStyle name="Normal 3 16" xfId="205"/>
    <cellStyle name="Normal 3 17" xfId="206"/>
    <cellStyle name="Normal 3 18" xfId="207"/>
    <cellStyle name="Normal 3 2" xfId="13"/>
    <cellStyle name="Normal 3 2 2" xfId="27"/>
    <cellStyle name="Normal 3 2 2 2" xfId="208"/>
    <cellStyle name="Normal 3 2 2 3" xfId="123"/>
    <cellStyle name="Normal 3 2 3" xfId="26"/>
    <cellStyle name="Normal 3 2 3 2" xfId="333"/>
    <cellStyle name="Normal 3 2 4" xfId="120"/>
    <cellStyle name="Normal 3 3" xfId="19"/>
    <cellStyle name="Normal 3 3 2" xfId="209"/>
    <cellStyle name="Normal 3 4" xfId="29"/>
    <cellStyle name="Normal 3 4 2" xfId="210"/>
    <cellStyle name="Normal 3 5" xfId="211"/>
    <cellStyle name="Normal 3 6" xfId="212"/>
    <cellStyle name="Normal 3 7" xfId="213"/>
    <cellStyle name="Normal 3 8" xfId="214"/>
    <cellStyle name="Normal 3 9" xfId="215"/>
    <cellStyle name="Normal 4" xfId="11"/>
    <cellStyle name="Normal 4 2" xfId="20"/>
    <cellStyle name="Normal 4 2 2" xfId="310"/>
    <cellStyle name="Normal 4 2 3" xfId="216"/>
    <cellStyle name="Normal 4 3" xfId="239"/>
    <cellStyle name="Normal 5" xfId="10"/>
    <cellStyle name="Normal 5 2" xfId="21"/>
    <cellStyle name="Normal 5 3" xfId="217"/>
    <cellStyle name="Normal 5 4" xfId="332"/>
    <cellStyle name="Normal 5 5" xfId="153"/>
    <cellStyle name="Normal 6" xfId="15"/>
    <cellStyle name="Normal 6 2" xfId="154"/>
    <cellStyle name="Normal 6 2 2" xfId="218"/>
    <cellStyle name="Normal 6 2 2 2" xfId="311"/>
    <cellStyle name="Normal 6 2 3" xfId="312"/>
    <cellStyle name="Normal 7" xfId="6"/>
    <cellStyle name="Normal 8" xfId="5"/>
    <cellStyle name="Normal 8 2" xfId="8"/>
    <cellStyle name="Normal 9" xfId="219"/>
    <cellStyle name="Normal 9 2" xfId="313"/>
    <cellStyle name="Notas 2" xfId="156"/>
    <cellStyle name="Notas 2 2" xfId="157"/>
    <cellStyle name="Notas 3" xfId="155"/>
    <cellStyle name="Porcentaje 2" xfId="22"/>
    <cellStyle name="Porcentual 2" xfId="7"/>
    <cellStyle name="Porcentual 2 10" xfId="220"/>
    <cellStyle name="Porcentual 2 11" xfId="221"/>
    <cellStyle name="Porcentual 2 12" xfId="222"/>
    <cellStyle name="Porcentual 2 13" xfId="223"/>
    <cellStyle name="Porcentual 2 14" xfId="224"/>
    <cellStyle name="Porcentual 2 15" xfId="225"/>
    <cellStyle name="Porcentual 2 16" xfId="226"/>
    <cellStyle name="Porcentual 2 17" xfId="227"/>
    <cellStyle name="Porcentual 2 18" xfId="228"/>
    <cellStyle name="Porcentual 2 19" xfId="229"/>
    <cellStyle name="Porcentual 2 2" xfId="158"/>
    <cellStyle name="Porcentual 2 3" xfId="159"/>
    <cellStyle name="Porcentual 2 3 2" xfId="230"/>
    <cellStyle name="Porcentual 2 4" xfId="160"/>
    <cellStyle name="Porcentual 2 4 2" xfId="231"/>
    <cellStyle name="Porcentual 2 5" xfId="161"/>
    <cellStyle name="Porcentual 2 5 2" xfId="232"/>
    <cellStyle name="Porcentual 2 6" xfId="233"/>
    <cellStyle name="Porcentual 2 7" xfId="234"/>
    <cellStyle name="Porcentual 2 8" xfId="235"/>
    <cellStyle name="Porcentual 2 9" xfId="236"/>
    <cellStyle name="Porcentual 3" xfId="162"/>
    <cellStyle name="Porcentual 3 2" xfId="238"/>
    <cellStyle name="Porcentual 3 2 2" xfId="314"/>
    <cellStyle name="Porcentual 3 3" xfId="237"/>
    <cellStyle name="Porcentual 4" xfId="163"/>
    <cellStyle name="Porcentual 5" xfId="164"/>
    <cellStyle name="Porcentual 6" xfId="315"/>
    <cellStyle name="Salida 2" xfId="316"/>
    <cellStyle name="Salida 3" xfId="317"/>
    <cellStyle name="Texto de advertencia 2" xfId="318"/>
    <cellStyle name="Texto de advertencia 3" xfId="319"/>
    <cellStyle name="Texto explicativo 2" xfId="320"/>
    <cellStyle name="Texto explicativo 3" xfId="321"/>
    <cellStyle name="Titular Publicación" xfId="122"/>
    <cellStyle name="Titular_gráfico" xfId="23"/>
    <cellStyle name="Título 1 2" xfId="322"/>
    <cellStyle name="Título 1 3" xfId="323"/>
    <cellStyle name="Título 2 2" xfId="324"/>
    <cellStyle name="Título 2 3" xfId="325"/>
    <cellStyle name="Título 3 2" xfId="326"/>
    <cellStyle name="Título 3 3" xfId="327"/>
    <cellStyle name="Título 4" xfId="328"/>
    <cellStyle name="Título 5" xfId="329"/>
    <cellStyle name="Total 2" xfId="330"/>
    <cellStyle name="Total 3" xfId="331"/>
  </cellStyles>
  <dxfs count="199">
    <dxf>
      <numFmt numFmtId="188" formatCode="\^"/>
    </dxf>
    <dxf>
      <numFmt numFmtId="189" formatCode="\^;\^;\^"/>
    </dxf>
    <dxf>
      <numFmt numFmtId="190" formatCode="&quot;-&quot;"/>
    </dxf>
    <dxf>
      <numFmt numFmtId="189" formatCode="\^;\^;\^"/>
    </dxf>
    <dxf>
      <numFmt numFmtId="190" formatCode="&quot;-&quot;"/>
    </dxf>
    <dxf>
      <numFmt numFmtId="188" formatCode="\^"/>
    </dxf>
    <dxf>
      <numFmt numFmtId="189" formatCode="\^;\^;\^"/>
    </dxf>
    <dxf>
      <numFmt numFmtId="190" formatCode="&quot;-&quot;"/>
    </dxf>
    <dxf>
      <numFmt numFmtId="188" formatCode="\^"/>
    </dxf>
    <dxf>
      <numFmt numFmtId="188" formatCode="\^"/>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9"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3"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90" formatCode="&quot;-&quot;"/>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election activeCell="A4" sqref="A4:G4"/>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698</v>
      </c>
    </row>
    <row r="3" spans="1:9" ht="15" customHeight="1" x14ac:dyDescent="0.2">
      <c r="A3" s="505">
        <v>44986</v>
      </c>
    </row>
    <row r="4" spans="1:9" ht="15" customHeight="1" x14ac:dyDescent="0.25">
      <c r="A4" s="768" t="s">
        <v>19</v>
      </c>
      <c r="B4" s="768"/>
      <c r="C4" s="768"/>
      <c r="D4" s="768"/>
      <c r="E4" s="768"/>
      <c r="F4" s="768"/>
      <c r="G4" s="768"/>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496</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506</v>
      </c>
      <c r="D25" s="212"/>
      <c r="E25" s="212"/>
      <c r="F25" s="212"/>
      <c r="G25" s="8"/>
      <c r="H25" s="8"/>
    </row>
    <row r="26" spans="2:9" ht="15" customHeight="1" x14ac:dyDescent="0.2">
      <c r="C26" s="212" t="s">
        <v>33</v>
      </c>
      <c r="D26" s="212"/>
      <c r="E26" s="212"/>
      <c r="F26" s="212"/>
      <c r="G26" s="8"/>
      <c r="H26" s="8"/>
    </row>
    <row r="27" spans="2:9" ht="15" customHeight="1" x14ac:dyDescent="0.2">
      <c r="C27" s="212" t="s">
        <v>436</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499</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67" t="s">
        <v>641</v>
      </c>
      <c r="D63" s="767"/>
      <c r="E63" s="767"/>
      <c r="F63" s="767"/>
      <c r="G63" s="767"/>
    </row>
    <row r="64" spans="1:8" ht="15" customHeight="1" x14ac:dyDescent="0.2">
      <c r="B64" s="6"/>
      <c r="C64" s="8" t="s">
        <v>364</v>
      </c>
      <c r="D64" s="8"/>
      <c r="E64" s="8"/>
      <c r="F64" s="8"/>
      <c r="G64" s="8"/>
    </row>
    <row r="65" spans="2:9" ht="15" customHeight="1" x14ac:dyDescent="0.2">
      <c r="B65" s="6"/>
      <c r="C65" s="8" t="s">
        <v>646</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2" t="s">
        <v>501</v>
      </c>
      <c r="D71" s="212"/>
      <c r="E71" s="212"/>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348</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363</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2" t="s">
        <v>503</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9" t="s">
        <v>508</v>
      </c>
      <c r="B98" s="770"/>
      <c r="C98" s="770"/>
      <c r="D98" s="770"/>
      <c r="E98" s="770"/>
      <c r="F98" s="770"/>
      <c r="G98" s="770"/>
      <c r="H98" s="770"/>
      <c r="I98" s="770"/>
      <c r="J98" s="770"/>
      <c r="K98" s="770"/>
    </row>
    <row r="99" spans="1:11" ht="15" customHeight="1" x14ac:dyDescent="0.2">
      <c r="A99" s="770"/>
      <c r="B99" s="770"/>
      <c r="C99" s="770"/>
      <c r="D99" s="770"/>
      <c r="E99" s="770"/>
      <c r="F99" s="770"/>
      <c r="G99" s="770"/>
      <c r="H99" s="770"/>
      <c r="I99" s="770"/>
      <c r="J99" s="770"/>
      <c r="K99" s="770"/>
    </row>
    <row r="100" spans="1:11" ht="15" customHeight="1" x14ac:dyDescent="0.2">
      <c r="A100" s="770"/>
      <c r="B100" s="770"/>
      <c r="C100" s="770"/>
      <c r="D100" s="770"/>
      <c r="E100" s="770"/>
      <c r="F100" s="770"/>
      <c r="G100" s="770"/>
      <c r="H100" s="770"/>
      <c r="I100" s="770"/>
      <c r="J100" s="770"/>
      <c r="K100" s="770"/>
    </row>
    <row r="101" spans="1:11" ht="15" customHeight="1" x14ac:dyDescent="0.2">
      <c r="A101" s="770"/>
      <c r="B101" s="770"/>
      <c r="C101" s="770"/>
      <c r="D101" s="770"/>
      <c r="E101" s="770"/>
      <c r="F101" s="770"/>
      <c r="G101" s="770"/>
      <c r="H101" s="770"/>
      <c r="I101" s="770"/>
      <c r="J101" s="770"/>
      <c r="K101" s="770"/>
    </row>
    <row r="102" spans="1:11" ht="15" customHeight="1" x14ac:dyDescent="0.2">
      <c r="A102" s="770"/>
      <c r="B102" s="770"/>
      <c r="C102" s="770"/>
      <c r="D102" s="770"/>
      <c r="E102" s="770"/>
      <c r="F102" s="770"/>
      <c r="G102" s="770"/>
      <c r="H102" s="770"/>
      <c r="I102" s="770"/>
      <c r="J102" s="770"/>
      <c r="K102" s="770"/>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 ref="C65" location="'Consumo de gas natural por CCAA'!A1" display="Consumo de gas natural por Comunidades Autónomas y tramos de presión"/>
    <hyperlink ref="C63:G63" location="'Consumo GN por tramos presión'!A1" display="Consumo de gas natural por tramos de presión"/>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86">
        <f>INDICE!A3</f>
        <v>44986</v>
      </c>
      <c r="C3" s="787"/>
      <c r="D3" s="787" t="s">
        <v>115</v>
      </c>
      <c r="E3" s="787"/>
      <c r="F3" s="787" t="s">
        <v>116</v>
      </c>
      <c r="G3" s="788"/>
      <c r="H3" s="787"/>
    </row>
    <row r="4" spans="1:8" x14ac:dyDescent="0.2">
      <c r="A4" s="351"/>
      <c r="B4" s="352" t="s">
        <v>47</v>
      </c>
      <c r="C4" s="352" t="s">
        <v>421</v>
      </c>
      <c r="D4" s="352" t="s">
        <v>47</v>
      </c>
      <c r="E4" s="352" t="s">
        <v>421</v>
      </c>
      <c r="F4" s="352" t="s">
        <v>47</v>
      </c>
      <c r="G4" s="353" t="s">
        <v>421</v>
      </c>
      <c r="H4" s="353" t="s">
        <v>106</v>
      </c>
    </row>
    <row r="5" spans="1:8" x14ac:dyDescent="0.2">
      <c r="A5" s="354" t="s">
        <v>171</v>
      </c>
      <c r="B5" s="326">
        <v>1903.6912099999981</v>
      </c>
      <c r="C5" s="319">
        <v>8.4034803571552139</v>
      </c>
      <c r="D5" s="318">
        <v>5152.1099399999966</v>
      </c>
      <c r="E5" s="319">
        <v>-1.067398353400026</v>
      </c>
      <c r="F5" s="318">
        <v>22100.147009999993</v>
      </c>
      <c r="G5" s="333">
        <v>-0.42061789863518073</v>
      </c>
      <c r="H5" s="324">
        <v>70.137772550873507</v>
      </c>
    </row>
    <row r="6" spans="1:8" x14ac:dyDescent="0.2">
      <c r="A6" s="354" t="s">
        <v>172</v>
      </c>
      <c r="B6" s="587">
        <v>0.20507</v>
      </c>
      <c r="C6" s="333">
        <v>-6.0733751660330775</v>
      </c>
      <c r="D6" s="355">
        <v>0.52233999999999992</v>
      </c>
      <c r="E6" s="319">
        <v>-32.245469757306118</v>
      </c>
      <c r="F6" s="318">
        <v>16.503030000000003</v>
      </c>
      <c r="G6" s="319">
        <v>-29.710002644974182</v>
      </c>
      <c r="H6" s="324">
        <v>5.2374573074853152E-2</v>
      </c>
    </row>
    <row r="7" spans="1:8" x14ac:dyDescent="0.2">
      <c r="A7" s="354" t="s">
        <v>173</v>
      </c>
      <c r="B7" s="341">
        <v>0</v>
      </c>
      <c r="C7" s="333">
        <v>0</v>
      </c>
      <c r="D7" s="332">
        <v>1.0999999999999999E-2</v>
      </c>
      <c r="E7" s="333">
        <v>85.810810810810807</v>
      </c>
      <c r="F7" s="332">
        <v>5.8049999999999997E-2</v>
      </c>
      <c r="G7" s="319">
        <v>14.002356637863306</v>
      </c>
      <c r="H7" s="587">
        <v>1.842294395026383E-4</v>
      </c>
    </row>
    <row r="8" spans="1:8" x14ac:dyDescent="0.2">
      <c r="A8" s="365" t="s">
        <v>174</v>
      </c>
      <c r="B8" s="327">
        <v>1903.8962799999981</v>
      </c>
      <c r="C8" s="328">
        <v>8.4016807389182357</v>
      </c>
      <c r="D8" s="327">
        <v>5152.6432799999966</v>
      </c>
      <c r="E8" s="374">
        <v>-1.0719144157101381</v>
      </c>
      <c r="F8" s="327">
        <v>22116.708089999996</v>
      </c>
      <c r="G8" s="328">
        <v>-0.45153725307932868</v>
      </c>
      <c r="H8" s="328">
        <v>70.190331353387862</v>
      </c>
    </row>
    <row r="9" spans="1:8" x14ac:dyDescent="0.2">
      <c r="A9" s="354" t="s">
        <v>175</v>
      </c>
      <c r="B9" s="326">
        <v>335.80674999999997</v>
      </c>
      <c r="C9" s="319">
        <v>-2.7967487873863539</v>
      </c>
      <c r="D9" s="318">
        <v>1031.8110200000001</v>
      </c>
      <c r="E9" s="319">
        <v>-15.528972180642558</v>
      </c>
      <c r="F9" s="318">
        <v>4421.62968</v>
      </c>
      <c r="G9" s="319">
        <v>-1.5598445460135124</v>
      </c>
      <c r="H9" s="324">
        <v>14.032633206453573</v>
      </c>
    </row>
    <row r="10" spans="1:8" x14ac:dyDescent="0.2">
      <c r="A10" s="354" t="s">
        <v>176</v>
      </c>
      <c r="B10" s="326">
        <v>133.86821</v>
      </c>
      <c r="C10" s="319">
        <v>7.8066090917291513</v>
      </c>
      <c r="D10" s="318">
        <v>453.33995000000004</v>
      </c>
      <c r="E10" s="333">
        <v>12.270375246447461</v>
      </c>
      <c r="F10" s="318">
        <v>803.072</v>
      </c>
      <c r="G10" s="333">
        <v>-26.394217153575671</v>
      </c>
      <c r="H10" s="324">
        <v>2.548656407239668</v>
      </c>
    </row>
    <row r="11" spans="1:8" x14ac:dyDescent="0.2">
      <c r="A11" s="354" t="s">
        <v>177</v>
      </c>
      <c r="B11" s="326">
        <v>351.98865999999998</v>
      </c>
      <c r="C11" s="319">
        <v>0.72435160615875671</v>
      </c>
      <c r="D11" s="318">
        <v>952.70156999999995</v>
      </c>
      <c r="E11" s="319">
        <v>-3.8541863490507597</v>
      </c>
      <c r="F11" s="318">
        <v>4168.2122299999992</v>
      </c>
      <c r="G11" s="319">
        <v>6.9221179110580078</v>
      </c>
      <c r="H11" s="324">
        <v>13.228379032918896</v>
      </c>
    </row>
    <row r="12" spans="1:8" s="3" customFormat="1" x14ac:dyDescent="0.2">
      <c r="A12" s="356" t="s">
        <v>148</v>
      </c>
      <c r="B12" s="329">
        <v>2725.5598999999979</v>
      </c>
      <c r="C12" s="330">
        <v>5.8291064261161329</v>
      </c>
      <c r="D12" s="329">
        <v>7590.4958199999965</v>
      </c>
      <c r="E12" s="330">
        <v>-2.9925944195242375</v>
      </c>
      <c r="F12" s="329">
        <v>31509.621999999996</v>
      </c>
      <c r="G12" s="330">
        <v>-0.5946881654570324</v>
      </c>
      <c r="H12" s="330">
        <v>100</v>
      </c>
    </row>
    <row r="13" spans="1:8" x14ac:dyDescent="0.2">
      <c r="A13" s="366" t="s">
        <v>149</v>
      </c>
      <c r="B13" s="331"/>
      <c r="C13" s="331"/>
      <c r="D13" s="331"/>
      <c r="E13" s="331"/>
      <c r="F13" s="331"/>
      <c r="G13" s="331"/>
      <c r="H13" s="331"/>
    </row>
    <row r="14" spans="1:8" s="105" customFormat="1" x14ac:dyDescent="0.2">
      <c r="A14" s="604" t="s">
        <v>178</v>
      </c>
      <c r="B14" s="595">
        <v>105.02747999999994</v>
      </c>
      <c r="C14" s="596">
        <v>-1.3462154615409245</v>
      </c>
      <c r="D14" s="597">
        <v>304.36238999999972</v>
      </c>
      <c r="E14" s="596">
        <v>-13.677115011776763</v>
      </c>
      <c r="F14" s="318">
        <v>1346.3845499999995</v>
      </c>
      <c r="G14" s="596">
        <v>-6.5944110460286129</v>
      </c>
      <c r="H14" s="598">
        <v>4.2729314556677309</v>
      </c>
    </row>
    <row r="15" spans="1:8" s="105" customFormat="1" x14ac:dyDescent="0.2">
      <c r="A15" s="605" t="s">
        <v>562</v>
      </c>
      <c r="B15" s="600">
        <v>5.5164496671005656</v>
      </c>
      <c r="C15" s="601"/>
      <c r="D15" s="602">
        <v>5.9069175462113481</v>
      </c>
      <c r="E15" s="601"/>
      <c r="F15" s="602">
        <v>6.0876353954717306</v>
      </c>
      <c r="G15" s="601"/>
      <c r="H15" s="603"/>
    </row>
    <row r="16" spans="1:8" s="105" customFormat="1" x14ac:dyDescent="0.2">
      <c r="A16" s="606" t="s">
        <v>427</v>
      </c>
      <c r="B16" s="607">
        <v>250.01106999999996</v>
      </c>
      <c r="C16" s="608">
        <v>-1.7245438923565357</v>
      </c>
      <c r="D16" s="609">
        <v>656.7518399999999</v>
      </c>
      <c r="E16" s="608">
        <v>-7.7085340383112362</v>
      </c>
      <c r="F16" s="609">
        <v>2909.98171</v>
      </c>
      <c r="G16" s="608">
        <v>2.897859194815994</v>
      </c>
      <c r="H16" s="610">
        <v>9.2352161825362433</v>
      </c>
    </row>
    <row r="17" spans="1:22" x14ac:dyDescent="0.2">
      <c r="A17" s="362"/>
      <c r="B17" s="359"/>
      <c r="C17" s="359"/>
      <c r="D17" s="359"/>
      <c r="E17" s="359"/>
      <c r="F17" s="359"/>
      <c r="G17" s="359"/>
      <c r="H17" s="363" t="s">
        <v>220</v>
      </c>
    </row>
    <row r="18" spans="1:22" x14ac:dyDescent="0.2">
      <c r="A18" s="357" t="s">
        <v>479</v>
      </c>
      <c r="B18" s="334"/>
      <c r="C18" s="334"/>
      <c r="D18" s="334"/>
      <c r="E18" s="334"/>
      <c r="F18" s="318"/>
      <c r="G18" s="334"/>
      <c r="H18" s="334"/>
      <c r="I18" s="88"/>
      <c r="J18" s="88"/>
      <c r="K18" s="88"/>
      <c r="L18" s="88"/>
      <c r="M18" s="88"/>
      <c r="N18" s="88"/>
    </row>
    <row r="19" spans="1:22" x14ac:dyDescent="0.2">
      <c r="A19" s="789" t="s">
        <v>428</v>
      </c>
      <c r="B19" s="790"/>
      <c r="C19" s="790"/>
      <c r="D19" s="790"/>
      <c r="E19" s="790"/>
      <c r="F19" s="790"/>
      <c r="G19" s="790"/>
      <c r="H19" s="334"/>
      <c r="I19" s="88"/>
      <c r="J19" s="88"/>
      <c r="K19" s="88"/>
      <c r="L19" s="88"/>
      <c r="M19" s="88"/>
      <c r="N19" s="88"/>
    </row>
    <row r="20" spans="1:22" ht="14.25" x14ac:dyDescent="0.2">
      <c r="A20" s="133" t="s">
        <v>532</v>
      </c>
      <c r="B20" s="364"/>
      <c r="C20" s="364"/>
      <c r="D20" s="364"/>
      <c r="E20" s="364"/>
      <c r="F20" s="364"/>
      <c r="G20" s="364"/>
      <c r="H20" s="364"/>
      <c r="I20" s="88"/>
      <c r="J20" s="88"/>
      <c r="K20" s="88"/>
      <c r="L20" s="88"/>
      <c r="M20" s="88"/>
      <c r="N20" s="88"/>
    </row>
    <row r="21" spans="1:22" x14ac:dyDescent="0.2">
      <c r="A21" s="138"/>
      <c r="B21" s="84"/>
      <c r="C21" s="84"/>
      <c r="D21" s="84"/>
      <c r="E21" s="84"/>
      <c r="F21" s="84"/>
      <c r="G21" s="84"/>
      <c r="H21" s="84"/>
    </row>
    <row r="23" spans="1:22" x14ac:dyDescent="0.2">
      <c r="D23" s="630"/>
      <c r="E23" s="630"/>
      <c r="F23" s="630"/>
      <c r="G23" s="630"/>
      <c r="H23" s="630"/>
      <c r="I23" s="630"/>
      <c r="J23" s="630"/>
      <c r="K23" s="630"/>
      <c r="L23" s="630"/>
      <c r="M23" s="630"/>
      <c r="N23" s="630"/>
      <c r="O23" s="630"/>
      <c r="P23" s="630"/>
      <c r="Q23" s="630"/>
      <c r="R23" s="630"/>
      <c r="S23" s="630"/>
      <c r="T23" s="630"/>
      <c r="U23" s="630"/>
      <c r="V23" s="630"/>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4" priority="35" operator="between">
      <formula>0</formula>
      <formula>0.5</formula>
    </cfRule>
    <cfRule type="cellIs" dxfId="173" priority="36" operator="between">
      <formula>0</formula>
      <formula>0.49</formula>
    </cfRule>
  </conditionalFormatting>
  <conditionalFormatting sqref="B7:F7">
    <cfRule type="cellIs" dxfId="172" priority="1" operator="equal">
      <formula>0</formula>
    </cfRule>
    <cfRule type="cellIs" dxfId="171" priority="2" operator="between">
      <formula>0</formula>
      <formula>0.5</formula>
    </cfRule>
  </conditionalFormatting>
  <conditionalFormatting sqref="D6">
    <cfRule type="cellIs" dxfId="170" priority="33" operator="between">
      <formula>0</formula>
      <formula>0.5</formula>
    </cfRule>
    <cfRule type="cellIs" dxfId="169" priority="34" operator="between">
      <formula>0</formula>
      <formula>0.49</formula>
    </cfRule>
  </conditionalFormatting>
  <conditionalFormatting sqref="E8">
    <cfRule type="cellIs" dxfId="168" priority="15" operator="between">
      <formula>-0.04999999</formula>
      <formula>-0.00000001</formula>
    </cfRule>
  </conditionalFormatting>
  <conditionalFormatting sqref="E10">
    <cfRule type="cellIs" dxfId="167" priority="5" operator="equal">
      <formula>0</formula>
    </cfRule>
    <cfRule type="cellIs" dxfId="166" priority="6" operator="between">
      <formula>-0.5</formula>
      <formula>0.5</formula>
    </cfRule>
  </conditionalFormatting>
  <conditionalFormatting sqref="G10">
    <cfRule type="cellIs" dxfId="165" priority="3" operator="equal">
      <formula>0</formula>
    </cfRule>
    <cfRule type="cellIs" dxfId="164" priority="4" operator="between">
      <formula>-0.5</formula>
      <formula>0.5</formula>
    </cfRule>
  </conditionalFormatting>
  <conditionalFormatting sqref="H7">
    <cfRule type="cellIs" dxfId="163" priority="11" operator="between">
      <formula>0</formula>
      <formula>0.5</formula>
    </cfRule>
    <cfRule type="cellIs" dxfId="162"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84">
        <f>INDICE!A3</f>
        <v>44986</v>
      </c>
      <c r="C3" s="784"/>
      <c r="D3" s="784">
        <f>INDICE!C3</f>
        <v>0</v>
      </c>
      <c r="E3" s="784"/>
      <c r="F3" s="91"/>
      <c r="G3" s="785" t="s">
        <v>116</v>
      </c>
      <c r="H3" s="785"/>
      <c r="I3" s="785"/>
      <c r="J3" s="785"/>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302.37579000000011</v>
      </c>
      <c r="C5" s="94">
        <v>57.43989999999998</v>
      </c>
      <c r="D5" s="94">
        <v>6.0277599999999989</v>
      </c>
      <c r="E5" s="343">
        <v>365.84345000000008</v>
      </c>
      <c r="F5" s="94"/>
      <c r="G5" s="94">
        <v>3521.8132599999999</v>
      </c>
      <c r="H5" s="94">
        <v>688.15808000000095</v>
      </c>
      <c r="I5" s="94">
        <v>42.469149999999985</v>
      </c>
      <c r="J5" s="343">
        <v>4252.4404900000009</v>
      </c>
    </row>
    <row r="6" spans="1:10" x14ac:dyDescent="0.2">
      <c r="A6" s="368" t="s">
        <v>154</v>
      </c>
      <c r="B6" s="96">
        <v>69.623560000000012</v>
      </c>
      <c r="C6" s="96">
        <v>22.098980000000005</v>
      </c>
      <c r="D6" s="96">
        <v>9.2869299999999999</v>
      </c>
      <c r="E6" s="345">
        <v>101.00947000000001</v>
      </c>
      <c r="F6" s="96"/>
      <c r="G6" s="96">
        <v>812.55247000000043</v>
      </c>
      <c r="H6" s="96">
        <v>299.63993000000016</v>
      </c>
      <c r="I6" s="96">
        <v>48.826410000000003</v>
      </c>
      <c r="J6" s="345">
        <v>1161.0188100000005</v>
      </c>
    </row>
    <row r="7" spans="1:10" x14ac:dyDescent="0.2">
      <c r="A7" s="368" t="s">
        <v>155</v>
      </c>
      <c r="B7" s="96">
        <v>35.775760000000005</v>
      </c>
      <c r="C7" s="96">
        <v>6.8035999999999994</v>
      </c>
      <c r="D7" s="96">
        <v>3.5647199999999999</v>
      </c>
      <c r="E7" s="345">
        <v>46.14408000000001</v>
      </c>
      <c r="F7" s="96"/>
      <c r="G7" s="96">
        <v>400.90434000000005</v>
      </c>
      <c r="H7" s="96">
        <v>93.09261000000005</v>
      </c>
      <c r="I7" s="96">
        <v>22.134610000000006</v>
      </c>
      <c r="J7" s="345">
        <v>516.13156000000004</v>
      </c>
    </row>
    <row r="8" spans="1:10" x14ac:dyDescent="0.2">
      <c r="A8" s="368" t="s">
        <v>156</v>
      </c>
      <c r="B8" s="96">
        <v>27.51482</v>
      </c>
      <c r="C8" s="96">
        <v>4.2456399999999999</v>
      </c>
      <c r="D8" s="96">
        <v>17.270199999999999</v>
      </c>
      <c r="E8" s="345">
        <v>49.030659999999997</v>
      </c>
      <c r="F8" s="96"/>
      <c r="G8" s="96">
        <v>365.5937599999998</v>
      </c>
      <c r="H8" s="96">
        <v>62.462149999999987</v>
      </c>
      <c r="I8" s="96">
        <v>151.78926000000001</v>
      </c>
      <c r="J8" s="345">
        <v>579.84516999999983</v>
      </c>
    </row>
    <row r="9" spans="1:10" x14ac:dyDescent="0.2">
      <c r="A9" s="368" t="s">
        <v>157</v>
      </c>
      <c r="B9" s="96">
        <v>59.953520000000005</v>
      </c>
      <c r="C9" s="96">
        <v>0</v>
      </c>
      <c r="D9" s="96">
        <v>0</v>
      </c>
      <c r="E9" s="345">
        <v>59.953520000000005</v>
      </c>
      <c r="F9" s="96"/>
      <c r="G9" s="96">
        <v>655.36060999999972</v>
      </c>
      <c r="H9" s="96">
        <v>0</v>
      </c>
      <c r="I9" s="96">
        <v>1.7946</v>
      </c>
      <c r="J9" s="345">
        <v>657.15520999999967</v>
      </c>
    </row>
    <row r="10" spans="1:10" x14ac:dyDescent="0.2">
      <c r="A10" s="368" t="s">
        <v>158</v>
      </c>
      <c r="B10" s="96">
        <v>25.864889999999999</v>
      </c>
      <c r="C10" s="96">
        <v>5.0288199999999996</v>
      </c>
      <c r="D10" s="96">
        <v>0.27962999999999999</v>
      </c>
      <c r="E10" s="345">
        <v>31.17334</v>
      </c>
      <c r="F10" s="96"/>
      <c r="G10" s="96">
        <v>301.29806000000019</v>
      </c>
      <c r="H10" s="96">
        <v>55.430199999999999</v>
      </c>
      <c r="I10" s="96">
        <v>1.5311999999999999</v>
      </c>
      <c r="J10" s="345">
        <v>358.25946000000022</v>
      </c>
    </row>
    <row r="11" spans="1:10" x14ac:dyDescent="0.2">
      <c r="A11" s="368" t="s">
        <v>159</v>
      </c>
      <c r="B11" s="96">
        <v>142.69981999999999</v>
      </c>
      <c r="C11" s="96">
        <v>51.395460000000007</v>
      </c>
      <c r="D11" s="96">
        <v>19.913080000000001</v>
      </c>
      <c r="E11" s="345">
        <v>214.00836000000001</v>
      </c>
      <c r="F11" s="96"/>
      <c r="G11" s="96">
        <v>1677.4427099999991</v>
      </c>
      <c r="H11" s="96">
        <v>649.64447999999982</v>
      </c>
      <c r="I11" s="96">
        <v>96.899839999999998</v>
      </c>
      <c r="J11" s="345">
        <v>2423.9870299999989</v>
      </c>
    </row>
    <row r="12" spans="1:10" x14ac:dyDescent="0.2">
      <c r="A12" s="368" t="s">
        <v>512</v>
      </c>
      <c r="B12" s="96">
        <v>109.58415999999997</v>
      </c>
      <c r="C12" s="96">
        <v>35.347210000000004</v>
      </c>
      <c r="D12" s="96">
        <v>14.098070000000002</v>
      </c>
      <c r="E12" s="345">
        <v>159.02943999999997</v>
      </c>
      <c r="F12" s="96"/>
      <c r="G12" s="96">
        <v>1283.6317499999998</v>
      </c>
      <c r="H12" s="96">
        <v>540.66464999999982</v>
      </c>
      <c r="I12" s="96">
        <v>66.223289999999992</v>
      </c>
      <c r="J12" s="345">
        <v>1890.5196899999996</v>
      </c>
    </row>
    <row r="13" spans="1:10" x14ac:dyDescent="0.2">
      <c r="A13" s="368" t="s">
        <v>160</v>
      </c>
      <c r="B13" s="96">
        <v>315.88262000000003</v>
      </c>
      <c r="C13" s="96">
        <v>40.61598</v>
      </c>
      <c r="D13" s="96">
        <v>8.0531500000000005</v>
      </c>
      <c r="E13" s="345">
        <v>364.55175000000003</v>
      </c>
      <c r="F13" s="96"/>
      <c r="G13" s="96">
        <v>3671.8722199999988</v>
      </c>
      <c r="H13" s="96">
        <v>543.36110999999983</v>
      </c>
      <c r="I13" s="96">
        <v>54.462029999999984</v>
      </c>
      <c r="J13" s="345">
        <v>4269.6953599999988</v>
      </c>
    </row>
    <row r="14" spans="1:10" x14ac:dyDescent="0.2">
      <c r="A14" s="368" t="s">
        <v>161</v>
      </c>
      <c r="B14" s="96">
        <v>1.1303099999999999</v>
      </c>
      <c r="C14" s="96">
        <v>0</v>
      </c>
      <c r="D14" s="96">
        <v>5.4820000000000001E-2</v>
      </c>
      <c r="E14" s="345">
        <v>1.18513</v>
      </c>
      <c r="F14" s="96"/>
      <c r="G14" s="96">
        <v>13.11767</v>
      </c>
      <c r="H14" s="96">
        <v>0</v>
      </c>
      <c r="I14" s="96">
        <v>4.7665299999999995</v>
      </c>
      <c r="J14" s="345">
        <v>17.8842</v>
      </c>
    </row>
    <row r="15" spans="1:10" x14ac:dyDescent="0.2">
      <c r="A15" s="368" t="s">
        <v>162</v>
      </c>
      <c r="B15" s="96">
        <v>176.50523999999999</v>
      </c>
      <c r="C15" s="96">
        <v>19.797470000000001</v>
      </c>
      <c r="D15" s="96">
        <v>3.7103299999999999</v>
      </c>
      <c r="E15" s="345">
        <v>200.01303999999999</v>
      </c>
      <c r="F15" s="96"/>
      <c r="G15" s="96">
        <v>2048.2443900000012</v>
      </c>
      <c r="H15" s="96">
        <v>257.41638000000006</v>
      </c>
      <c r="I15" s="96">
        <v>23.057409999999997</v>
      </c>
      <c r="J15" s="345">
        <v>2328.7181800000012</v>
      </c>
    </row>
    <row r="16" spans="1:10" x14ac:dyDescent="0.2">
      <c r="A16" s="368" t="s">
        <v>163</v>
      </c>
      <c r="B16" s="96">
        <v>55.816040000000001</v>
      </c>
      <c r="C16" s="96">
        <v>12.786720000000001</v>
      </c>
      <c r="D16" s="96">
        <v>1.7290900000000002</v>
      </c>
      <c r="E16" s="345">
        <v>70.331850000000003</v>
      </c>
      <c r="F16" s="96"/>
      <c r="G16" s="96">
        <v>677.83964999999989</v>
      </c>
      <c r="H16" s="96">
        <v>141.07600999999994</v>
      </c>
      <c r="I16" s="96">
        <v>11.354970000000005</v>
      </c>
      <c r="J16" s="345">
        <v>830.27062999999987</v>
      </c>
    </row>
    <row r="17" spans="1:10" x14ac:dyDescent="0.2">
      <c r="A17" s="368" t="s">
        <v>164</v>
      </c>
      <c r="B17" s="96">
        <v>115.02016</v>
      </c>
      <c r="C17" s="96">
        <v>23.373390000000001</v>
      </c>
      <c r="D17" s="96">
        <v>19.484970000000001</v>
      </c>
      <c r="E17" s="345">
        <v>157.87852000000001</v>
      </c>
      <c r="F17" s="96"/>
      <c r="G17" s="96">
        <v>1379.1370899999997</v>
      </c>
      <c r="H17" s="96">
        <v>342.6930100000003</v>
      </c>
      <c r="I17" s="96">
        <v>113.05362000000001</v>
      </c>
      <c r="J17" s="345">
        <v>1834.88372</v>
      </c>
    </row>
    <row r="18" spans="1:10" x14ac:dyDescent="0.2">
      <c r="A18" s="368" t="s">
        <v>165</v>
      </c>
      <c r="B18" s="96">
        <v>12.978300000000001</v>
      </c>
      <c r="C18" s="96">
        <v>3.9466600000000001</v>
      </c>
      <c r="D18" s="96">
        <v>1.99884</v>
      </c>
      <c r="E18" s="345">
        <v>18.923800000000004</v>
      </c>
      <c r="F18" s="96"/>
      <c r="G18" s="96">
        <v>148.76115999999996</v>
      </c>
      <c r="H18" s="96">
        <v>55.521049999999995</v>
      </c>
      <c r="I18" s="96">
        <v>8.4284200000000009</v>
      </c>
      <c r="J18" s="345">
        <v>212.71062999999995</v>
      </c>
    </row>
    <row r="19" spans="1:10" x14ac:dyDescent="0.2">
      <c r="A19" s="368" t="s">
        <v>166</v>
      </c>
      <c r="B19" s="96">
        <v>164.02687000000003</v>
      </c>
      <c r="C19" s="96">
        <v>13.970549999999999</v>
      </c>
      <c r="D19" s="96">
        <v>18.742909999999998</v>
      </c>
      <c r="E19" s="345">
        <v>196.74033000000003</v>
      </c>
      <c r="F19" s="96"/>
      <c r="G19" s="96">
        <v>1871.6175100000016</v>
      </c>
      <c r="H19" s="96">
        <v>208.66603000000003</v>
      </c>
      <c r="I19" s="96">
        <v>97.47669999999998</v>
      </c>
      <c r="J19" s="345">
        <v>2177.7602400000019</v>
      </c>
    </row>
    <row r="20" spans="1:10" x14ac:dyDescent="0.2">
      <c r="A20" s="368" t="s">
        <v>167</v>
      </c>
      <c r="B20" s="96">
        <v>1.1650100000000001</v>
      </c>
      <c r="C20" s="96">
        <v>0</v>
      </c>
      <c r="D20" s="96">
        <v>0</v>
      </c>
      <c r="E20" s="345">
        <v>1.1650100000000001</v>
      </c>
      <c r="F20" s="96"/>
      <c r="G20" s="96">
        <v>14.254339999999999</v>
      </c>
      <c r="H20" s="96">
        <v>0</v>
      </c>
      <c r="I20" s="96">
        <v>0</v>
      </c>
      <c r="J20" s="345">
        <v>14.254339999999999</v>
      </c>
    </row>
    <row r="21" spans="1:10" x14ac:dyDescent="0.2">
      <c r="A21" s="368" t="s">
        <v>168</v>
      </c>
      <c r="B21" s="96">
        <v>84.526359999999997</v>
      </c>
      <c r="C21" s="96">
        <v>13.111789999999997</v>
      </c>
      <c r="D21" s="96">
        <v>0.73658000000000001</v>
      </c>
      <c r="E21" s="345">
        <v>98.37473</v>
      </c>
      <c r="F21" s="96"/>
      <c r="G21" s="96">
        <v>948.90805999999975</v>
      </c>
      <c r="H21" s="96">
        <v>158.84955999999997</v>
      </c>
      <c r="I21" s="96">
        <v>5.4555199999999999</v>
      </c>
      <c r="J21" s="345">
        <v>1113.2131399999996</v>
      </c>
    </row>
    <row r="22" spans="1:10" x14ac:dyDescent="0.2">
      <c r="A22" s="368" t="s">
        <v>169</v>
      </c>
      <c r="B22" s="96">
        <v>57.971910000000001</v>
      </c>
      <c r="C22" s="96">
        <v>7.9545099999999982</v>
      </c>
      <c r="D22" s="96">
        <v>1.2708499999999998</v>
      </c>
      <c r="E22" s="345">
        <v>67.197269999999989</v>
      </c>
      <c r="F22" s="96"/>
      <c r="G22" s="96">
        <v>599.99563000000012</v>
      </c>
      <c r="H22" s="96">
        <v>99.906560000000013</v>
      </c>
      <c r="I22" s="96">
        <v>6.2363499999999989</v>
      </c>
      <c r="J22" s="345">
        <v>706.13854000000015</v>
      </c>
    </row>
    <row r="23" spans="1:10" x14ac:dyDescent="0.2">
      <c r="A23" s="369" t="s">
        <v>170</v>
      </c>
      <c r="B23" s="96">
        <v>145.27607</v>
      </c>
      <c r="C23" s="96">
        <v>17.890070000000001</v>
      </c>
      <c r="D23" s="96">
        <v>7.64628</v>
      </c>
      <c r="E23" s="345">
        <v>170.81242</v>
      </c>
      <c r="F23" s="96"/>
      <c r="G23" s="96">
        <v>1707.8023299999986</v>
      </c>
      <c r="H23" s="96">
        <v>225.04787000000005</v>
      </c>
      <c r="I23" s="96">
        <v>47.112089999999995</v>
      </c>
      <c r="J23" s="345">
        <v>1979.9622899999988</v>
      </c>
    </row>
    <row r="24" spans="1:10" x14ac:dyDescent="0.2">
      <c r="A24" s="370" t="s">
        <v>430</v>
      </c>
      <c r="B24" s="100">
        <v>1903.6912099999993</v>
      </c>
      <c r="C24" s="100">
        <v>335.80674999999997</v>
      </c>
      <c r="D24" s="100">
        <v>133.86821000000003</v>
      </c>
      <c r="E24" s="100">
        <v>2373.3661699999993</v>
      </c>
      <c r="F24" s="100"/>
      <c r="G24" s="100">
        <v>22100.147009999971</v>
      </c>
      <c r="H24" s="100">
        <v>4421.6296800000046</v>
      </c>
      <c r="I24" s="100">
        <v>803.07200000000012</v>
      </c>
      <c r="J24" s="100">
        <v>27324.848689999977</v>
      </c>
    </row>
    <row r="25" spans="1:10" x14ac:dyDescent="0.2">
      <c r="J25" s="79" t="s">
        <v>220</v>
      </c>
    </row>
    <row r="26" spans="1:10" x14ac:dyDescent="0.2">
      <c r="A26" s="347" t="s">
        <v>550</v>
      </c>
      <c r="G26" s="58"/>
      <c r="H26" s="58"/>
      <c r="I26" s="58"/>
      <c r="J26" s="58"/>
    </row>
    <row r="27" spans="1:10" x14ac:dyDescent="0.2">
      <c r="A27" s="101" t="s">
        <v>221</v>
      </c>
      <c r="G27" s="58"/>
      <c r="H27" s="58"/>
      <c r="I27" s="58"/>
      <c r="J27" s="58"/>
    </row>
    <row r="28" spans="1:10" ht="18" x14ac:dyDescent="0.25">
      <c r="A28" s="102"/>
      <c r="E28" s="791"/>
      <c r="F28" s="79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61" priority="1" stopIfTrue="1" operator="equal">
      <formula>0</formula>
    </cfRule>
  </conditionalFormatting>
  <conditionalFormatting sqref="B6:J23">
    <cfRule type="cellIs" dxfId="160" priority="2" operator="between">
      <formula>0</formula>
      <formula>0.5</formula>
    </cfRule>
    <cfRule type="cellIs" dxfId="15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2" t="s">
        <v>28</v>
      </c>
      <c r="B1" s="792"/>
      <c r="C1" s="792"/>
      <c r="D1" s="106"/>
      <c r="E1" s="106"/>
      <c r="F1" s="106"/>
      <c r="G1" s="106"/>
      <c r="H1" s="107"/>
    </row>
    <row r="2" spans="1:65" ht="14.1" customHeight="1" x14ac:dyDescent="0.2">
      <c r="A2" s="793"/>
      <c r="B2" s="793"/>
      <c r="C2" s="793"/>
      <c r="D2" s="109"/>
      <c r="E2" s="109"/>
      <c r="F2" s="109"/>
      <c r="H2" s="79" t="s">
        <v>151</v>
      </c>
    </row>
    <row r="3" spans="1:65" s="81" customFormat="1" ht="12.75" x14ac:dyDescent="0.2">
      <c r="A3" s="70"/>
      <c r="B3" s="781">
        <f>INDICE!A3</f>
        <v>44986</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467.22567000000009</v>
      </c>
      <c r="C5" s="111">
        <v>13.875159856999916</v>
      </c>
      <c r="D5" s="110">
        <v>1246.7474300000001</v>
      </c>
      <c r="E5" s="111">
        <v>6.2676476683103752</v>
      </c>
      <c r="F5" s="110">
        <v>5515.4421299999985</v>
      </c>
      <c r="G5" s="111">
        <v>7.6572127228436813</v>
      </c>
      <c r="H5" s="376">
        <v>19.741125263441422</v>
      </c>
    </row>
    <row r="6" spans="1:65" ht="14.1" customHeight="1" x14ac:dyDescent="0.2">
      <c r="A6" s="107" t="s">
        <v>184</v>
      </c>
      <c r="B6" s="380">
        <v>26.995450000000027</v>
      </c>
      <c r="C6" s="113">
        <v>16.14637942984896</v>
      </c>
      <c r="D6" s="112">
        <v>69.368150000000028</v>
      </c>
      <c r="E6" s="113">
        <v>-2.5616148823860136</v>
      </c>
      <c r="F6" s="112">
        <v>306.65640999999999</v>
      </c>
      <c r="G6" s="114">
        <v>-16.053900782684838</v>
      </c>
      <c r="H6" s="377">
        <v>1.0975987889926881</v>
      </c>
    </row>
    <row r="7" spans="1:65" ht="14.1" customHeight="1" x14ac:dyDescent="0.2">
      <c r="A7" s="107" t="s">
        <v>579</v>
      </c>
      <c r="B7" s="345">
        <v>1.738E-2</v>
      </c>
      <c r="C7" s="113">
        <v>0</v>
      </c>
      <c r="D7" s="96">
        <v>1.738E-2</v>
      </c>
      <c r="E7" s="113">
        <v>0</v>
      </c>
      <c r="F7" s="96">
        <v>3.7060000000000003E-2</v>
      </c>
      <c r="G7" s="113">
        <v>-84.68531757510641</v>
      </c>
      <c r="H7" s="345">
        <v>1.3264686402631866E-4</v>
      </c>
    </row>
    <row r="8" spans="1:65" ht="14.1" customHeight="1" x14ac:dyDescent="0.2">
      <c r="A8" s="372" t="s">
        <v>185</v>
      </c>
      <c r="B8" s="373">
        <v>494.2385000000001</v>
      </c>
      <c r="C8" s="374">
        <v>14.000931865414612</v>
      </c>
      <c r="D8" s="373">
        <v>1316.1329599999999</v>
      </c>
      <c r="E8" s="374">
        <v>5.7639269888293025</v>
      </c>
      <c r="F8" s="373">
        <v>5822.1355999999987</v>
      </c>
      <c r="G8" s="375">
        <v>6.0750419862548384</v>
      </c>
      <c r="H8" s="375">
        <v>20.838856699298137</v>
      </c>
    </row>
    <row r="9" spans="1:65" ht="14.1" customHeight="1" x14ac:dyDescent="0.2">
      <c r="A9" s="107" t="s">
        <v>171</v>
      </c>
      <c r="B9" s="380">
        <v>1903.6912099999981</v>
      </c>
      <c r="C9" s="113">
        <v>8.4034803571552139</v>
      </c>
      <c r="D9" s="112">
        <v>5152.1099399999966</v>
      </c>
      <c r="E9" s="113">
        <v>-1.067398353400026</v>
      </c>
      <c r="F9" s="112">
        <v>22100.147009999993</v>
      </c>
      <c r="G9" s="114">
        <v>-0.42061789863518073</v>
      </c>
      <c r="H9" s="377">
        <v>79.101867118109055</v>
      </c>
    </row>
    <row r="10" spans="1:65" ht="14.1" customHeight="1" x14ac:dyDescent="0.2">
      <c r="A10" s="107" t="s">
        <v>580</v>
      </c>
      <c r="B10" s="345">
        <v>0.20507</v>
      </c>
      <c r="C10" s="113">
        <v>-6.0733751660330775</v>
      </c>
      <c r="D10" s="96">
        <v>0.53333999999999993</v>
      </c>
      <c r="E10" s="113">
        <v>-31.345819656304307</v>
      </c>
      <c r="F10" s="112">
        <v>16.56108</v>
      </c>
      <c r="G10" s="114">
        <v>-29.615404721155347</v>
      </c>
      <c r="H10" s="479">
        <v>5.9276182592795074E-2</v>
      </c>
    </row>
    <row r="11" spans="1:65" ht="14.1" customHeight="1" x14ac:dyDescent="0.2">
      <c r="A11" s="372" t="s">
        <v>450</v>
      </c>
      <c r="B11" s="373">
        <v>1903.8962799999981</v>
      </c>
      <c r="C11" s="374">
        <v>8.4016807389182357</v>
      </c>
      <c r="D11" s="373">
        <v>5152.6432799999966</v>
      </c>
      <c r="E11" s="374">
        <v>-1.0719144157101381</v>
      </c>
      <c r="F11" s="373">
        <v>22116.708089999996</v>
      </c>
      <c r="G11" s="375">
        <v>-0.45153725307932868</v>
      </c>
      <c r="H11" s="375">
        <v>79.161143300701866</v>
      </c>
    </row>
    <row r="12" spans="1:65" ht="14.1" customHeight="1" x14ac:dyDescent="0.2">
      <c r="A12" s="106" t="s">
        <v>431</v>
      </c>
      <c r="B12" s="116">
        <v>2398.1347799999985</v>
      </c>
      <c r="C12" s="117">
        <v>9.5101893207398955</v>
      </c>
      <c r="D12" s="116">
        <v>6468.7762399999965</v>
      </c>
      <c r="E12" s="117">
        <v>0.24634411492489508</v>
      </c>
      <c r="F12" s="116">
        <v>27938.843689999994</v>
      </c>
      <c r="G12" s="117">
        <v>0.84142324753640474</v>
      </c>
      <c r="H12" s="117">
        <v>100</v>
      </c>
    </row>
    <row r="13" spans="1:65" ht="14.1" customHeight="1" x14ac:dyDescent="0.2">
      <c r="A13" s="118" t="s">
        <v>186</v>
      </c>
      <c r="B13" s="119">
        <v>4975.9929299999985</v>
      </c>
      <c r="C13" s="119"/>
      <c r="D13" s="119">
        <v>13768.457173148214</v>
      </c>
      <c r="E13" s="119"/>
      <c r="F13" s="119">
        <v>57648.152161494509</v>
      </c>
      <c r="G13" s="120"/>
      <c r="H13" s="121"/>
    </row>
    <row r="14" spans="1:65" ht="14.1" customHeight="1" x14ac:dyDescent="0.2">
      <c r="A14" s="122" t="s">
        <v>187</v>
      </c>
      <c r="B14" s="381">
        <v>48.194095404391966</v>
      </c>
      <c r="C14" s="123"/>
      <c r="D14" s="123">
        <v>46.982578793328116</v>
      </c>
      <c r="E14" s="123"/>
      <c r="F14" s="123">
        <v>48.464421915437313</v>
      </c>
      <c r="G14" s="124"/>
      <c r="H14" s="378"/>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31"/>
    </row>
    <row r="20" spans="1:12" ht="14.1" customHeight="1" x14ac:dyDescent="0.2">
      <c r="A20" s="101"/>
      <c r="L20" s="631"/>
    </row>
  </sheetData>
  <mergeCells count="4">
    <mergeCell ref="A1:C2"/>
    <mergeCell ref="B3:C3"/>
    <mergeCell ref="D3:E3"/>
    <mergeCell ref="F3:H3"/>
  </mergeCells>
  <conditionalFormatting sqref="B7">
    <cfRule type="cellIs" dxfId="158" priority="36" operator="between">
      <formula>0</formula>
      <formula>0.5</formula>
    </cfRule>
    <cfRule type="cellIs" dxfId="157" priority="37" operator="between">
      <formula>0</formula>
      <formula>0.49</formula>
    </cfRule>
  </conditionalFormatting>
  <conditionalFormatting sqref="B10">
    <cfRule type="cellIs" dxfId="156" priority="10" operator="equal">
      <formula>0</formula>
    </cfRule>
    <cfRule type="cellIs" dxfId="155" priority="11" operator="between">
      <formula>0</formula>
      <formula>0.5</formula>
    </cfRule>
    <cfRule type="cellIs" dxfId="154" priority="12" operator="between">
      <formula>0</formula>
      <formula>0.49</formula>
    </cfRule>
  </conditionalFormatting>
  <conditionalFormatting sqref="B7:C7 E7">
    <cfRule type="cellIs" dxfId="153" priority="27" operator="equal">
      <formula>0</formula>
    </cfRule>
  </conditionalFormatting>
  <conditionalFormatting sqref="D10">
    <cfRule type="cellIs" dxfId="152" priority="5" operator="equal">
      <formula>0</formula>
    </cfRule>
    <cfRule type="cellIs" dxfId="151" priority="6" operator="between">
      <formula>0</formula>
      <formula>0.5</formula>
    </cfRule>
    <cfRule type="cellIs" dxfId="150" priority="7" operator="between">
      <formula>0</formula>
      <formula>0.49</formula>
    </cfRule>
  </conditionalFormatting>
  <conditionalFormatting sqref="E11">
    <cfRule type="cellIs" dxfId="149" priority="13" operator="between">
      <formula>-0.04999999</formula>
      <formula>-0.00000001</formula>
    </cfRule>
  </conditionalFormatting>
  <conditionalFormatting sqref="F7">
    <cfRule type="cellIs" dxfId="148" priority="32" operator="between">
      <formula>0</formula>
      <formula>0.5</formula>
    </cfRule>
    <cfRule type="cellIs" dxfId="147" priority="33" operator="between">
      <formula>0</formula>
      <formula>0.49</formula>
    </cfRule>
  </conditionalFormatting>
  <conditionalFormatting sqref="H7">
    <cfRule type="cellIs" dxfId="146" priority="30" operator="between">
      <formula>0</formula>
      <formula>0.5</formula>
    </cfRule>
    <cfRule type="cellIs" dxfId="145" priority="31" operator="between">
      <formula>0</formula>
      <formula>0.49</formula>
    </cfRule>
  </conditionalFormatting>
  <conditionalFormatting sqref="D7">
    <cfRule type="cellIs" dxfId="144" priority="1" operator="between">
      <formula>0</formula>
      <formula>0.5</formula>
    </cfRule>
    <cfRule type="cellIs" dxfId="14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4" t="s">
        <v>26</v>
      </c>
      <c r="B1" s="794"/>
      <c r="C1" s="794"/>
      <c r="D1" s="794"/>
      <c r="E1" s="794"/>
      <c r="F1" s="126"/>
      <c r="G1" s="126"/>
      <c r="H1" s="126"/>
      <c r="I1" s="126"/>
      <c r="J1" s="126"/>
      <c r="K1" s="126"/>
      <c r="L1" s="126"/>
      <c r="M1" s="126"/>
      <c r="N1" s="126"/>
    </row>
    <row r="2" spans="1:14" x14ac:dyDescent="0.2">
      <c r="A2" s="794"/>
      <c r="B2" s="795"/>
      <c r="C2" s="795"/>
      <c r="D2" s="795"/>
      <c r="E2" s="795"/>
      <c r="F2" s="126"/>
      <c r="G2" s="126"/>
      <c r="H2" s="126"/>
      <c r="I2" s="126"/>
      <c r="J2" s="126"/>
      <c r="K2" s="126"/>
      <c r="L2" s="126"/>
      <c r="M2" s="127" t="s">
        <v>151</v>
      </c>
      <c r="N2" s="126"/>
    </row>
    <row r="3" spans="1:14" x14ac:dyDescent="0.2">
      <c r="A3" s="524"/>
      <c r="B3" s="145">
        <v>2022</v>
      </c>
      <c r="C3" s="145" t="s">
        <v>509</v>
      </c>
      <c r="D3" s="145" t="s">
        <v>509</v>
      </c>
      <c r="E3" s="145" t="s">
        <v>509</v>
      </c>
      <c r="F3" s="145" t="s">
        <v>509</v>
      </c>
      <c r="G3" s="145" t="s">
        <v>509</v>
      </c>
      <c r="H3" s="145" t="s">
        <v>509</v>
      </c>
      <c r="I3" s="145" t="s">
        <v>509</v>
      </c>
      <c r="J3" s="145" t="s">
        <v>509</v>
      </c>
      <c r="K3" s="145">
        <v>2023</v>
      </c>
      <c r="L3" s="145" t="s">
        <v>509</v>
      </c>
      <c r="M3" s="145" t="s">
        <v>509</v>
      </c>
    </row>
    <row r="4" spans="1:14" x14ac:dyDescent="0.2">
      <c r="A4" s="128"/>
      <c r="B4" s="472">
        <v>44681</v>
      </c>
      <c r="C4" s="472">
        <v>44712</v>
      </c>
      <c r="D4" s="472">
        <v>44742</v>
      </c>
      <c r="E4" s="472">
        <v>44773</v>
      </c>
      <c r="F4" s="472">
        <v>44804</v>
      </c>
      <c r="G4" s="472">
        <v>44834</v>
      </c>
      <c r="H4" s="472">
        <v>44865</v>
      </c>
      <c r="I4" s="472">
        <v>44895</v>
      </c>
      <c r="J4" s="472">
        <v>44926</v>
      </c>
      <c r="K4" s="472">
        <v>44957</v>
      </c>
      <c r="L4" s="472">
        <v>44985</v>
      </c>
      <c r="M4" s="472">
        <v>45016</v>
      </c>
    </row>
    <row r="5" spans="1:14" x14ac:dyDescent="0.2">
      <c r="A5" s="129" t="s">
        <v>188</v>
      </c>
      <c r="B5" s="130">
        <v>13.161350000000001</v>
      </c>
      <c r="C5" s="130">
        <v>13.744190000000005</v>
      </c>
      <c r="D5" s="130">
        <v>15.278889999999992</v>
      </c>
      <c r="E5" s="130">
        <v>13.597529999999995</v>
      </c>
      <c r="F5" s="130">
        <v>13.809910000000013</v>
      </c>
      <c r="G5" s="130">
        <v>10.993099999999993</v>
      </c>
      <c r="H5" s="130">
        <v>10.106290000000005</v>
      </c>
      <c r="I5" s="130">
        <v>8.7569599999999959</v>
      </c>
      <c r="J5" s="130">
        <v>13.399289999999995</v>
      </c>
      <c r="K5" s="130">
        <v>11.54009000000001</v>
      </c>
      <c r="L5" s="130">
        <v>13.40562000000001</v>
      </c>
      <c r="M5" s="130">
        <v>12.747630000000006</v>
      </c>
    </row>
    <row r="6" spans="1:14" x14ac:dyDescent="0.2">
      <c r="A6" s="131" t="s">
        <v>433</v>
      </c>
      <c r="B6" s="132">
        <v>112.49703999999991</v>
      </c>
      <c r="C6" s="132">
        <v>116.33896000000013</v>
      </c>
      <c r="D6" s="132">
        <v>104.02876999999997</v>
      </c>
      <c r="E6" s="132">
        <v>119.29406999999996</v>
      </c>
      <c r="F6" s="132">
        <v>126.96141999999996</v>
      </c>
      <c r="G6" s="132">
        <v>109.25131</v>
      </c>
      <c r="H6" s="132">
        <v>109.79592999999991</v>
      </c>
      <c r="I6" s="132">
        <v>118.87955000000001</v>
      </c>
      <c r="J6" s="132">
        <v>124.97510999999999</v>
      </c>
      <c r="K6" s="132">
        <v>99.110269999999915</v>
      </c>
      <c r="L6" s="132">
        <v>100.22463999999987</v>
      </c>
      <c r="M6" s="132">
        <v>105.02747999999994</v>
      </c>
    </row>
    <row r="7" spans="1:14" ht="15.75" customHeight="1" x14ac:dyDescent="0.2">
      <c r="A7" s="129"/>
      <c r="B7" s="130"/>
      <c r="C7" s="130"/>
      <c r="D7" s="130"/>
      <c r="E7" s="130"/>
      <c r="F7" s="130"/>
      <c r="G7" s="130"/>
      <c r="H7" s="130"/>
      <c r="I7" s="130"/>
      <c r="J7" s="130"/>
      <c r="K7" s="130"/>
      <c r="L7" s="796" t="s">
        <v>220</v>
      </c>
      <c r="M7" s="796"/>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4"/>
      <c r="B2" s="444"/>
      <c r="C2" s="444"/>
      <c r="D2" s="444"/>
    </row>
    <row r="3" spans="1:4" x14ac:dyDescent="0.2">
      <c r="B3" s="637">
        <v>2021</v>
      </c>
      <c r="C3" s="637">
        <v>2022</v>
      </c>
      <c r="D3" s="637">
        <v>2023</v>
      </c>
    </row>
    <row r="4" spans="1:4" x14ac:dyDescent="0.2">
      <c r="A4" s="543" t="s">
        <v>126</v>
      </c>
      <c r="B4" s="564">
        <v>-19.398755384748135</v>
      </c>
      <c r="C4" s="564">
        <v>18.079717866791267</v>
      </c>
      <c r="D4" s="566">
        <v>1.3936956715525746</v>
      </c>
    </row>
    <row r="5" spans="1:4" x14ac:dyDescent="0.2">
      <c r="A5" s="545" t="s">
        <v>127</v>
      </c>
      <c r="B5" s="564">
        <v>-21.022324373178392</v>
      </c>
      <c r="C5" s="564">
        <v>21.812707030228719</v>
      </c>
      <c r="D5" s="564">
        <v>-0.27547797220901676</v>
      </c>
    </row>
    <row r="6" spans="1:4" x14ac:dyDescent="0.2">
      <c r="A6" s="545" t="s">
        <v>128</v>
      </c>
      <c r="B6" s="564">
        <v>-17.508284151934244</v>
      </c>
      <c r="C6" s="564">
        <v>18.656822835428862</v>
      </c>
      <c r="D6" s="566">
        <v>0.84142324753640474</v>
      </c>
    </row>
    <row r="7" spans="1:4" x14ac:dyDescent="0.2">
      <c r="A7" s="545" t="s">
        <v>129</v>
      </c>
      <c r="B7" s="564">
        <v>-9.0730100542419638</v>
      </c>
      <c r="C7" s="564">
        <v>14.53798985188787</v>
      </c>
      <c r="D7" s="566" t="s">
        <v>509</v>
      </c>
    </row>
    <row r="8" spans="1:4" x14ac:dyDescent="0.2">
      <c r="A8" s="545" t="s">
        <v>130</v>
      </c>
      <c r="B8" s="564">
        <v>-1.9127126095450875</v>
      </c>
      <c r="C8" s="564">
        <v>11.22917184005639</v>
      </c>
      <c r="D8" s="564" t="s">
        <v>509</v>
      </c>
    </row>
    <row r="9" spans="1:4" x14ac:dyDescent="0.2">
      <c r="A9" s="545" t="s">
        <v>131</v>
      </c>
      <c r="B9" s="564">
        <v>1.7369984556087772</v>
      </c>
      <c r="C9" s="564">
        <v>9.0729548515345311</v>
      </c>
      <c r="D9" s="566" t="s">
        <v>509</v>
      </c>
    </row>
    <row r="10" spans="1:4" x14ac:dyDescent="0.2">
      <c r="A10" s="545" t="s">
        <v>132</v>
      </c>
      <c r="B10" s="564">
        <v>3.3246286078544083</v>
      </c>
      <c r="C10" s="564">
        <v>8.0396973906146059</v>
      </c>
      <c r="D10" s="566" t="s">
        <v>509</v>
      </c>
    </row>
    <row r="11" spans="1:4" x14ac:dyDescent="0.2">
      <c r="A11" s="545" t="s">
        <v>133</v>
      </c>
      <c r="B11" s="564">
        <v>5.3822621389756371</v>
      </c>
      <c r="C11" s="564">
        <v>7.2096151658716305</v>
      </c>
      <c r="D11" s="566" t="s">
        <v>509</v>
      </c>
    </row>
    <row r="12" spans="1:4" x14ac:dyDescent="0.2">
      <c r="A12" s="545" t="s">
        <v>134</v>
      </c>
      <c r="B12" s="564">
        <v>6.712577600021695</v>
      </c>
      <c r="C12" s="564">
        <v>6.1140557927958561</v>
      </c>
      <c r="D12" s="566" t="s">
        <v>509</v>
      </c>
    </row>
    <row r="13" spans="1:4" x14ac:dyDescent="0.2">
      <c r="A13" s="545" t="s">
        <v>135</v>
      </c>
      <c r="B13" s="564">
        <v>8.6288087146155021</v>
      </c>
      <c r="C13" s="564">
        <v>5.0681860767719096</v>
      </c>
      <c r="D13" s="566" t="s">
        <v>509</v>
      </c>
    </row>
    <row r="14" spans="1:4" x14ac:dyDescent="0.2">
      <c r="A14" s="545" t="s">
        <v>136</v>
      </c>
      <c r="B14" s="564">
        <v>12.361187708097262</v>
      </c>
      <c r="C14" s="564">
        <v>2.9740161316101181</v>
      </c>
      <c r="D14" s="566" t="s">
        <v>509</v>
      </c>
    </row>
    <row r="15" spans="1:4" x14ac:dyDescent="0.2">
      <c r="A15" s="546" t="s">
        <v>137</v>
      </c>
      <c r="B15" s="450">
        <v>13.954832097957011</v>
      </c>
      <c r="C15" s="450">
        <v>3.0584248663653661</v>
      </c>
      <c r="D15" s="567"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2" t="s">
        <v>33</v>
      </c>
      <c r="B1" s="792"/>
      <c r="C1" s="792"/>
      <c r="D1" s="106"/>
      <c r="E1" s="106"/>
      <c r="F1" s="106"/>
      <c r="G1" s="106"/>
    </row>
    <row r="2" spans="1:13" ht="14.1" customHeight="1" x14ac:dyDescent="0.2">
      <c r="A2" s="793"/>
      <c r="B2" s="793"/>
      <c r="C2" s="793"/>
      <c r="D2" s="109"/>
      <c r="E2" s="109"/>
      <c r="F2" s="109"/>
      <c r="G2" s="79" t="s">
        <v>151</v>
      </c>
    </row>
    <row r="3" spans="1:13" ht="14.1" customHeight="1" x14ac:dyDescent="0.2">
      <c r="A3" s="134"/>
      <c r="B3" s="797">
        <f>INDICE!A3</f>
        <v>44986</v>
      </c>
      <c r="C3" s="798"/>
      <c r="D3" s="798" t="s">
        <v>115</v>
      </c>
      <c r="E3" s="798"/>
      <c r="F3" s="798" t="s">
        <v>116</v>
      </c>
      <c r="G3" s="798"/>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463.47376000000042</v>
      </c>
      <c r="C5" s="115">
        <v>30.764740000000014</v>
      </c>
      <c r="D5" s="112">
        <v>1238.9375200000004</v>
      </c>
      <c r="E5" s="112">
        <v>77.195440000000033</v>
      </c>
      <c r="F5" s="112">
        <v>5513.3902600000001</v>
      </c>
      <c r="G5" s="112">
        <v>308.74533999999994</v>
      </c>
      <c r="L5" s="137"/>
      <c r="M5" s="137"/>
    </row>
    <row r="6" spans="1:13" ht="14.1" customHeight="1" x14ac:dyDescent="0.2">
      <c r="A6" s="107" t="s">
        <v>192</v>
      </c>
      <c r="B6" s="112">
        <v>1419.7739999999976</v>
      </c>
      <c r="C6" s="112">
        <v>484.12227999999976</v>
      </c>
      <c r="D6" s="112">
        <v>3900.2432399999975</v>
      </c>
      <c r="E6" s="112">
        <v>1252.4000399999998</v>
      </c>
      <c r="F6" s="112">
        <v>16838.385219999996</v>
      </c>
      <c r="G6" s="112">
        <v>5278.3228699999981</v>
      </c>
      <c r="L6" s="137"/>
      <c r="M6" s="137"/>
    </row>
    <row r="7" spans="1:13" ht="14.1" customHeight="1" x14ac:dyDescent="0.2">
      <c r="A7" s="118" t="s">
        <v>186</v>
      </c>
      <c r="B7" s="119">
        <v>1883.2477599999979</v>
      </c>
      <c r="C7" s="119">
        <v>514.88701999999978</v>
      </c>
      <c r="D7" s="119">
        <v>5139.1807599999975</v>
      </c>
      <c r="E7" s="119">
        <v>1329.5954799999997</v>
      </c>
      <c r="F7" s="119">
        <v>22351.775479999997</v>
      </c>
      <c r="G7" s="119">
        <v>5587.0682099999976</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2"/>
      <c r="D14" s="482"/>
      <c r="F14" s="482"/>
    </row>
    <row r="15" spans="1:13" ht="14.1" customHeight="1" x14ac:dyDescent="0.2">
      <c r="B15" s="482"/>
      <c r="D15" s="482"/>
      <c r="F15" s="48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84">
        <f>INDICE!A3</f>
        <v>44986</v>
      </c>
      <c r="C3" s="784"/>
      <c r="D3" s="784">
        <f>INDICE!C3</f>
        <v>0</v>
      </c>
      <c r="E3" s="784"/>
      <c r="F3" s="91"/>
      <c r="G3" s="785" t="s">
        <v>116</v>
      </c>
      <c r="H3" s="785"/>
      <c r="I3" s="785"/>
      <c r="J3" s="785"/>
    </row>
    <row r="4" spans="1:13" x14ac:dyDescent="0.2">
      <c r="A4" s="92"/>
      <c r="B4" s="611" t="s">
        <v>143</v>
      </c>
      <c r="C4" s="611" t="s">
        <v>144</v>
      </c>
      <c r="D4" s="611" t="s">
        <v>179</v>
      </c>
      <c r="E4" s="611" t="s">
        <v>182</v>
      </c>
      <c r="F4" s="611"/>
      <c r="G4" s="611" t="s">
        <v>143</v>
      </c>
      <c r="H4" s="611" t="s">
        <v>144</v>
      </c>
      <c r="I4" s="611" t="s">
        <v>179</v>
      </c>
      <c r="J4" s="611" t="s">
        <v>182</v>
      </c>
    </row>
    <row r="5" spans="1:13" x14ac:dyDescent="0.2">
      <c r="A5" s="367" t="s">
        <v>153</v>
      </c>
      <c r="B5" s="94">
        <f>'GNA CCAA'!B5</f>
        <v>71.632000000000005</v>
      </c>
      <c r="C5" s="94">
        <f>'GNA CCAA'!C5</f>
        <v>2.8929899999999997</v>
      </c>
      <c r="D5" s="94">
        <f>'GO CCAA'!B5</f>
        <v>302.37579000000011</v>
      </c>
      <c r="E5" s="343">
        <f>SUM(B5:D5)</f>
        <v>376.90078000000011</v>
      </c>
      <c r="F5" s="94"/>
      <c r="G5" s="94">
        <f>'GNA CCAA'!F5</f>
        <v>835.95953000000145</v>
      </c>
      <c r="H5" s="94">
        <f>'GNA CCAA'!G5</f>
        <v>31.826199999999996</v>
      </c>
      <c r="I5" s="94">
        <f>'GO CCAA'!G5</f>
        <v>3521.8132599999999</v>
      </c>
      <c r="J5" s="343">
        <f>SUM(G5:I5)</f>
        <v>4389.5989900000013</v>
      </c>
    </row>
    <row r="6" spans="1:13" x14ac:dyDescent="0.2">
      <c r="A6" s="368" t="s">
        <v>154</v>
      </c>
      <c r="B6" s="96">
        <f>'GNA CCAA'!B6</f>
        <v>12.87021</v>
      </c>
      <c r="C6" s="96">
        <f>'GNA CCAA'!C6</f>
        <v>0.5670599999999999</v>
      </c>
      <c r="D6" s="96">
        <f>'GO CCAA'!B6</f>
        <v>69.623560000000012</v>
      </c>
      <c r="E6" s="345">
        <f>SUM(B6:D6)</f>
        <v>83.06083000000001</v>
      </c>
      <c r="F6" s="96"/>
      <c r="G6" s="96">
        <f>'GNA CCAA'!F6</f>
        <v>155.37909000000002</v>
      </c>
      <c r="H6" s="96">
        <f>'GNA CCAA'!G6</f>
        <v>6.1026499999999935</v>
      </c>
      <c r="I6" s="96">
        <f>'GO CCAA'!G6</f>
        <v>812.55247000000043</v>
      </c>
      <c r="J6" s="345">
        <f t="shared" ref="J6:J24" si="0">SUM(G6:I6)</f>
        <v>974.03421000000048</v>
      </c>
    </row>
    <row r="7" spans="1:13" x14ac:dyDescent="0.2">
      <c r="A7" s="368" t="s">
        <v>155</v>
      </c>
      <c r="B7" s="96">
        <f>'GNA CCAA'!B7</f>
        <v>8.1368200000000002</v>
      </c>
      <c r="C7" s="96">
        <f>'GNA CCAA'!C7</f>
        <v>0.47111999999999998</v>
      </c>
      <c r="D7" s="96">
        <f>'GO CCAA'!B7</f>
        <v>35.775760000000005</v>
      </c>
      <c r="E7" s="345">
        <f t="shared" ref="E7:E24" si="1">SUM(B7:D7)</f>
        <v>44.383700000000005</v>
      </c>
      <c r="F7" s="96"/>
      <c r="G7" s="96">
        <f>'GNA CCAA'!F7</f>
        <v>98.880790000000061</v>
      </c>
      <c r="H7" s="96">
        <f>'GNA CCAA'!G7</f>
        <v>5.6117199999999983</v>
      </c>
      <c r="I7" s="96">
        <f>'GO CCAA'!G7</f>
        <v>400.90434000000005</v>
      </c>
      <c r="J7" s="345">
        <f t="shared" si="0"/>
        <v>505.39685000000009</v>
      </c>
    </row>
    <row r="8" spans="1:13" x14ac:dyDescent="0.2">
      <c r="A8" s="368" t="s">
        <v>156</v>
      </c>
      <c r="B8" s="96">
        <f>'GNA CCAA'!B8</f>
        <v>17.261260000000007</v>
      </c>
      <c r="C8" s="96">
        <f>'GNA CCAA'!C8</f>
        <v>0.85759000000000007</v>
      </c>
      <c r="D8" s="96">
        <f>'GO CCAA'!B8</f>
        <v>27.51482</v>
      </c>
      <c r="E8" s="345">
        <f t="shared" si="1"/>
        <v>45.633670000000009</v>
      </c>
      <c r="F8" s="96"/>
      <c r="G8" s="96">
        <f>'GNA CCAA'!F8</f>
        <v>241.86015000000003</v>
      </c>
      <c r="H8" s="96">
        <f>'GNA CCAA'!G8</f>
        <v>10.232340000000002</v>
      </c>
      <c r="I8" s="96">
        <f>'GO CCAA'!G8</f>
        <v>365.5937599999998</v>
      </c>
      <c r="J8" s="345">
        <f t="shared" si="0"/>
        <v>617.68624999999986</v>
      </c>
    </row>
    <row r="9" spans="1:13" x14ac:dyDescent="0.2">
      <c r="A9" s="368" t="s">
        <v>157</v>
      </c>
      <c r="B9" s="96">
        <f>'GNA CCAA'!B9</f>
        <v>38.079860000000004</v>
      </c>
      <c r="C9" s="96">
        <f>'GNA CCAA'!C9</f>
        <v>8.7313999999999989</v>
      </c>
      <c r="D9" s="96">
        <f>'GO CCAA'!B9</f>
        <v>59.953520000000005</v>
      </c>
      <c r="E9" s="345">
        <f t="shared" si="1"/>
        <v>106.76478</v>
      </c>
      <c r="F9" s="96"/>
      <c r="G9" s="96">
        <f>'GNA CCAA'!F9</f>
        <v>419.46403999999995</v>
      </c>
      <c r="H9" s="96">
        <f>'GNA CCAA'!G9</f>
        <v>95.982139999999987</v>
      </c>
      <c r="I9" s="96">
        <f>'GO CCAA'!G9</f>
        <v>655.36060999999972</v>
      </c>
      <c r="J9" s="345">
        <f t="shared" si="0"/>
        <v>1170.8067899999996</v>
      </c>
    </row>
    <row r="10" spans="1:13" x14ac:dyDescent="0.2">
      <c r="A10" s="368" t="s">
        <v>158</v>
      </c>
      <c r="B10" s="96">
        <f>'GNA CCAA'!B10</f>
        <v>5.9073599999999997</v>
      </c>
      <c r="C10" s="96">
        <f>'GNA CCAA'!C10</f>
        <v>0.20724000000000001</v>
      </c>
      <c r="D10" s="96">
        <f>'GO CCAA'!B10</f>
        <v>25.864889999999999</v>
      </c>
      <c r="E10" s="345">
        <f t="shared" si="1"/>
        <v>31.979489999999998</v>
      </c>
      <c r="F10" s="96"/>
      <c r="G10" s="96">
        <f>'GNA CCAA'!F10</f>
        <v>72.911979999999971</v>
      </c>
      <c r="H10" s="96">
        <f>'GNA CCAA'!G10</f>
        <v>3.0506100000000007</v>
      </c>
      <c r="I10" s="96">
        <f>'GO CCAA'!G10</f>
        <v>301.29806000000019</v>
      </c>
      <c r="J10" s="345">
        <f t="shared" si="0"/>
        <v>377.26065000000017</v>
      </c>
    </row>
    <row r="11" spans="1:13" x14ac:dyDescent="0.2">
      <c r="A11" s="368" t="s">
        <v>159</v>
      </c>
      <c r="B11" s="96">
        <f>'GNA CCAA'!B11</f>
        <v>22.945</v>
      </c>
      <c r="C11" s="96">
        <f>'GNA CCAA'!C11</f>
        <v>1.0996599999999996</v>
      </c>
      <c r="D11" s="96">
        <f>'GO CCAA'!B11</f>
        <v>142.69981999999999</v>
      </c>
      <c r="E11" s="345">
        <f t="shared" si="1"/>
        <v>166.74447999999998</v>
      </c>
      <c r="F11" s="96"/>
      <c r="G11" s="96">
        <f>'GNA CCAA'!F11</f>
        <v>295.63304000000028</v>
      </c>
      <c r="H11" s="96">
        <f>'GNA CCAA'!G11</f>
        <v>14.240440000000026</v>
      </c>
      <c r="I11" s="96">
        <f>'GO CCAA'!G11</f>
        <v>1677.4427099999991</v>
      </c>
      <c r="J11" s="345">
        <f t="shared" si="0"/>
        <v>1987.3161899999996</v>
      </c>
    </row>
    <row r="12" spans="1:13" x14ac:dyDescent="0.2">
      <c r="A12" s="368" t="s">
        <v>512</v>
      </c>
      <c r="B12" s="96">
        <f>'GNA CCAA'!B12</f>
        <v>19.075360000000003</v>
      </c>
      <c r="C12" s="96">
        <f>'GNA CCAA'!C12</f>
        <v>0.69442999999999988</v>
      </c>
      <c r="D12" s="96">
        <f>'GO CCAA'!B12</f>
        <v>109.58415999999997</v>
      </c>
      <c r="E12" s="345">
        <f t="shared" si="1"/>
        <v>129.35394999999997</v>
      </c>
      <c r="F12" s="96"/>
      <c r="G12" s="96">
        <f>'GNA CCAA'!F12</f>
        <v>221.09604000000016</v>
      </c>
      <c r="H12" s="96">
        <f>'GNA CCAA'!G12</f>
        <v>8.0300899999999977</v>
      </c>
      <c r="I12" s="96">
        <f>'GO CCAA'!G12</f>
        <v>1283.6317499999998</v>
      </c>
      <c r="J12" s="345">
        <f t="shared" si="0"/>
        <v>1512.7578799999999</v>
      </c>
    </row>
    <row r="13" spans="1:13" x14ac:dyDescent="0.2">
      <c r="A13" s="368" t="s">
        <v>160</v>
      </c>
      <c r="B13" s="96">
        <f>'GNA CCAA'!B13</f>
        <v>84.25530999999998</v>
      </c>
      <c r="C13" s="96">
        <f>'GNA CCAA'!C13</f>
        <v>4.0024500000000005</v>
      </c>
      <c r="D13" s="96">
        <f>'GO CCAA'!B13</f>
        <v>315.88262000000003</v>
      </c>
      <c r="E13" s="345">
        <f t="shared" si="1"/>
        <v>404.14037999999999</v>
      </c>
      <c r="F13" s="96"/>
      <c r="G13" s="96">
        <f>'GNA CCAA'!F13</f>
        <v>981.04497999999899</v>
      </c>
      <c r="H13" s="96">
        <f>'GNA CCAA'!G13</f>
        <v>45.419119999999992</v>
      </c>
      <c r="I13" s="96">
        <f>'GO CCAA'!G13</f>
        <v>3671.8722199999988</v>
      </c>
      <c r="J13" s="345">
        <f t="shared" si="0"/>
        <v>4698.3363199999976</v>
      </c>
    </row>
    <row r="14" spans="1:13" x14ac:dyDescent="0.2">
      <c r="A14" s="368" t="s">
        <v>161</v>
      </c>
      <c r="B14" s="96">
        <f>'GNA CCAA'!B14</f>
        <v>0.51049999999999995</v>
      </c>
      <c r="C14" s="96">
        <f>'GNA CCAA'!C14</f>
        <v>6.6280000000000006E-2</v>
      </c>
      <c r="D14" s="96">
        <f>'GO CCAA'!B14</f>
        <v>1.1303099999999999</v>
      </c>
      <c r="E14" s="345">
        <f t="shared" si="1"/>
        <v>1.70709</v>
      </c>
      <c r="F14" s="96"/>
      <c r="G14" s="96">
        <f>'GNA CCAA'!F14</f>
        <v>5.7853799999999991</v>
      </c>
      <c r="H14" s="96">
        <f>'GNA CCAA'!G14</f>
        <v>0.57141999999999982</v>
      </c>
      <c r="I14" s="96">
        <f>'GO CCAA'!G14</f>
        <v>13.11767</v>
      </c>
      <c r="J14" s="345">
        <f t="shared" si="0"/>
        <v>19.47447</v>
      </c>
    </row>
    <row r="15" spans="1:13" x14ac:dyDescent="0.2">
      <c r="A15" s="368" t="s">
        <v>162</v>
      </c>
      <c r="B15" s="96">
        <f>'GNA CCAA'!B15</f>
        <v>52.314189999999996</v>
      </c>
      <c r="C15" s="96">
        <f>'GNA CCAA'!C15</f>
        <v>2.1531299999999995</v>
      </c>
      <c r="D15" s="96">
        <f>'GO CCAA'!B15</f>
        <v>176.50523999999999</v>
      </c>
      <c r="E15" s="345">
        <f t="shared" si="1"/>
        <v>230.97255999999999</v>
      </c>
      <c r="F15" s="96"/>
      <c r="G15" s="96">
        <f>'GNA CCAA'!F15</f>
        <v>632.20536000000016</v>
      </c>
      <c r="H15" s="96">
        <f>'GNA CCAA'!G15</f>
        <v>23.734040000000004</v>
      </c>
      <c r="I15" s="96">
        <f>'GO CCAA'!G15</f>
        <v>2048.2443900000012</v>
      </c>
      <c r="J15" s="345">
        <f t="shared" si="0"/>
        <v>2704.1837900000014</v>
      </c>
      <c r="L15" s="92"/>
      <c r="M15" s="92"/>
    </row>
    <row r="16" spans="1:13" x14ac:dyDescent="0.2">
      <c r="A16" s="368" t="s">
        <v>163</v>
      </c>
      <c r="B16" s="96">
        <f>'GNA CCAA'!B16</f>
        <v>8.3639600000000005</v>
      </c>
      <c r="C16" s="96">
        <f>'GNA CCAA'!C16</f>
        <v>0.23233999999999999</v>
      </c>
      <c r="D16" s="96">
        <f>'GO CCAA'!B16</f>
        <v>55.816040000000001</v>
      </c>
      <c r="E16" s="345">
        <f t="shared" si="1"/>
        <v>64.41234</v>
      </c>
      <c r="F16" s="96"/>
      <c r="G16" s="96">
        <f>'GNA CCAA'!F16</f>
        <v>104.15402000000003</v>
      </c>
      <c r="H16" s="96">
        <f>'GNA CCAA'!G16</f>
        <v>3.0358299999999976</v>
      </c>
      <c r="I16" s="96">
        <f>'GO CCAA'!G16</f>
        <v>677.83964999999989</v>
      </c>
      <c r="J16" s="345">
        <f t="shared" si="0"/>
        <v>785.02949999999987</v>
      </c>
    </row>
    <row r="17" spans="1:10" x14ac:dyDescent="0.2">
      <c r="A17" s="368" t="s">
        <v>164</v>
      </c>
      <c r="B17" s="96">
        <f>'GNA CCAA'!B17</f>
        <v>21.578370000000003</v>
      </c>
      <c r="C17" s="96">
        <f>'GNA CCAA'!C17</f>
        <v>1.0164600000000001</v>
      </c>
      <c r="D17" s="96">
        <f>'GO CCAA'!B17</f>
        <v>115.02016</v>
      </c>
      <c r="E17" s="345">
        <f t="shared" si="1"/>
        <v>137.61499000000001</v>
      </c>
      <c r="F17" s="96"/>
      <c r="G17" s="96">
        <f>'GNA CCAA'!F17</f>
        <v>269.53214000000014</v>
      </c>
      <c r="H17" s="96">
        <f>'GNA CCAA'!G17</f>
        <v>12.898339999999994</v>
      </c>
      <c r="I17" s="96">
        <f>'GO CCAA'!G17</f>
        <v>1379.1370899999997</v>
      </c>
      <c r="J17" s="345">
        <f t="shared" si="0"/>
        <v>1661.5675699999999</v>
      </c>
    </row>
    <row r="18" spans="1:10" x14ac:dyDescent="0.2">
      <c r="A18" s="368" t="s">
        <v>165</v>
      </c>
      <c r="B18" s="96">
        <f>'GNA CCAA'!B18</f>
        <v>2.1525799999999999</v>
      </c>
      <c r="C18" s="96">
        <f>'GNA CCAA'!C18</f>
        <v>9.4269999999999993E-2</v>
      </c>
      <c r="D18" s="96">
        <f>'GO CCAA'!B18</f>
        <v>12.978300000000001</v>
      </c>
      <c r="E18" s="345">
        <f t="shared" si="1"/>
        <v>15.225150000000001</v>
      </c>
      <c r="F18" s="96"/>
      <c r="G18" s="96">
        <f>'GNA CCAA'!F18</f>
        <v>26.244089999999996</v>
      </c>
      <c r="H18" s="96">
        <f>'GNA CCAA'!G18</f>
        <v>1.16839</v>
      </c>
      <c r="I18" s="96">
        <f>'GO CCAA'!G18</f>
        <v>148.76115999999996</v>
      </c>
      <c r="J18" s="345">
        <f t="shared" si="0"/>
        <v>176.17363999999995</v>
      </c>
    </row>
    <row r="19" spans="1:10" x14ac:dyDescent="0.2">
      <c r="A19" s="368" t="s">
        <v>166</v>
      </c>
      <c r="B19" s="96">
        <f>'GNA CCAA'!B19</f>
        <v>64.313810000000004</v>
      </c>
      <c r="C19" s="96">
        <f>'GNA CCAA'!C19</f>
        <v>2.3647700000000005</v>
      </c>
      <c r="D19" s="96">
        <f>'GO CCAA'!B19</f>
        <v>164.02687000000003</v>
      </c>
      <c r="E19" s="345">
        <f t="shared" si="1"/>
        <v>230.70545000000004</v>
      </c>
      <c r="F19" s="96"/>
      <c r="G19" s="96">
        <f>'GNA CCAA'!F19</f>
        <v>718.10648000000049</v>
      </c>
      <c r="H19" s="96">
        <f>'GNA CCAA'!G19</f>
        <v>26.253419999999998</v>
      </c>
      <c r="I19" s="96">
        <f>'GO CCAA'!G19</f>
        <v>1871.6175100000016</v>
      </c>
      <c r="J19" s="345">
        <f t="shared" si="0"/>
        <v>2615.9774100000022</v>
      </c>
    </row>
    <row r="20" spans="1:10" x14ac:dyDescent="0.2">
      <c r="A20" s="368" t="s">
        <v>167</v>
      </c>
      <c r="B20" s="96">
        <f>'GNA CCAA'!B20</f>
        <v>0.54003000000000001</v>
      </c>
      <c r="C20" s="493">
        <f>'GNA CCAA'!C20</f>
        <v>0</v>
      </c>
      <c r="D20" s="96">
        <f>'GO CCAA'!B20</f>
        <v>1.1650100000000001</v>
      </c>
      <c r="E20" s="345">
        <f t="shared" si="1"/>
        <v>1.7050400000000001</v>
      </c>
      <c r="F20" s="96"/>
      <c r="G20" s="96">
        <f>'GNA CCAA'!F20</f>
        <v>6.4642799999999996</v>
      </c>
      <c r="H20" s="493">
        <f>'GNA CCAA'!G20</f>
        <v>0</v>
      </c>
      <c r="I20" s="96">
        <f>'GO CCAA'!G20</f>
        <v>14.254339999999999</v>
      </c>
      <c r="J20" s="345">
        <f t="shared" si="0"/>
        <v>20.718619999999998</v>
      </c>
    </row>
    <row r="21" spans="1:10" x14ac:dyDescent="0.2">
      <c r="A21" s="368" t="s">
        <v>168</v>
      </c>
      <c r="B21" s="96">
        <f>'GNA CCAA'!B21</f>
        <v>13.355370000000001</v>
      </c>
      <c r="C21" s="96">
        <f>'GNA CCAA'!C21</f>
        <v>0.55394999999999994</v>
      </c>
      <c r="D21" s="96">
        <f>'GO CCAA'!B21</f>
        <v>84.526359999999997</v>
      </c>
      <c r="E21" s="345">
        <f t="shared" si="1"/>
        <v>98.435679999999991</v>
      </c>
      <c r="F21" s="96"/>
      <c r="G21" s="96">
        <f>'GNA CCAA'!F21</f>
        <v>154.58940999999999</v>
      </c>
      <c r="H21" s="96">
        <f>'GNA CCAA'!G21</f>
        <v>6.0365700000000029</v>
      </c>
      <c r="I21" s="96">
        <f>'GO CCAA'!G21</f>
        <v>948.90805999999975</v>
      </c>
      <c r="J21" s="345">
        <f t="shared" si="0"/>
        <v>1109.5340399999998</v>
      </c>
    </row>
    <row r="22" spans="1:10" x14ac:dyDescent="0.2">
      <c r="A22" s="368" t="s">
        <v>169</v>
      </c>
      <c r="B22" s="96">
        <f>'GNA CCAA'!B22</f>
        <v>6.5166000000000004</v>
      </c>
      <c r="C22" s="96">
        <f>'GNA CCAA'!C22</f>
        <v>0.21239000000000002</v>
      </c>
      <c r="D22" s="96">
        <f>'GO CCAA'!B22</f>
        <v>57.971910000000001</v>
      </c>
      <c r="E22" s="345">
        <f t="shared" si="1"/>
        <v>64.700900000000004</v>
      </c>
      <c r="F22" s="96"/>
      <c r="G22" s="96">
        <f>'GNA CCAA'!F22</f>
        <v>75.138409999999993</v>
      </c>
      <c r="H22" s="96">
        <f>'GNA CCAA'!G22</f>
        <v>2.4354100000000005</v>
      </c>
      <c r="I22" s="96">
        <f>'GO CCAA'!G22</f>
        <v>599.99563000000012</v>
      </c>
      <c r="J22" s="345">
        <f t="shared" si="0"/>
        <v>677.56945000000007</v>
      </c>
    </row>
    <row r="23" spans="1:10" x14ac:dyDescent="0.2">
      <c r="A23" s="369" t="s">
        <v>170</v>
      </c>
      <c r="B23" s="96">
        <f>'GNA CCAA'!B23</f>
        <v>17.417079999999999</v>
      </c>
      <c r="C23" s="96">
        <f>'GNA CCAA'!C23</f>
        <v>0.77792000000000006</v>
      </c>
      <c r="D23" s="96">
        <f>'GO CCAA'!B23</f>
        <v>145.27607</v>
      </c>
      <c r="E23" s="345">
        <f t="shared" si="1"/>
        <v>163.47107</v>
      </c>
      <c r="F23" s="96"/>
      <c r="G23" s="96">
        <f>'GNA CCAA'!F23</f>
        <v>200.99291999999997</v>
      </c>
      <c r="H23" s="96">
        <f>'GNA CCAA'!G23</f>
        <v>10.02768</v>
      </c>
      <c r="I23" s="96">
        <f>'GO CCAA'!G23</f>
        <v>1707.8023299999986</v>
      </c>
      <c r="J23" s="345">
        <f t="shared" si="0"/>
        <v>1918.8229299999987</v>
      </c>
    </row>
    <row r="24" spans="1:10" x14ac:dyDescent="0.2">
      <c r="A24" s="370" t="s">
        <v>430</v>
      </c>
      <c r="B24" s="100">
        <f>'GNA CCAA'!B24</f>
        <v>467.22566999999987</v>
      </c>
      <c r="C24" s="100">
        <f>'GNA CCAA'!C24</f>
        <v>26.995450000000027</v>
      </c>
      <c r="D24" s="100">
        <f>'GO CCAA'!B24</f>
        <v>1903.6912099999993</v>
      </c>
      <c r="E24" s="100">
        <f t="shared" si="1"/>
        <v>2397.9123299999992</v>
      </c>
      <c r="F24" s="100"/>
      <c r="G24" s="100">
        <f>'GNA CCAA'!F24</f>
        <v>5515.4421299999876</v>
      </c>
      <c r="H24" s="371">
        <f>'GNA CCAA'!G24</f>
        <v>306.65641000000045</v>
      </c>
      <c r="I24" s="100">
        <f>'GO CCAA'!G24</f>
        <v>22100.147009999971</v>
      </c>
      <c r="J24" s="100">
        <f t="shared" si="0"/>
        <v>27922.24554999996</v>
      </c>
    </row>
    <row r="25" spans="1:10" x14ac:dyDescent="0.2">
      <c r="J25" s="79" t="s">
        <v>220</v>
      </c>
    </row>
    <row r="26" spans="1:10" x14ac:dyDescent="0.2">
      <c r="A26" s="347" t="s">
        <v>435</v>
      </c>
      <c r="G26" s="58"/>
      <c r="H26" s="58"/>
      <c r="I26" s="58"/>
      <c r="J26" s="58"/>
    </row>
    <row r="27" spans="1:10" x14ac:dyDescent="0.2">
      <c r="A27" s="101" t="s">
        <v>221</v>
      </c>
      <c r="G27" s="58"/>
      <c r="H27" s="58"/>
      <c r="I27" s="58"/>
      <c r="J27" s="58"/>
    </row>
    <row r="28" spans="1:10" ht="18" x14ac:dyDescent="0.25">
      <c r="A28" s="102"/>
      <c r="E28" s="791"/>
      <c r="F28" s="79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2" priority="5" operator="between">
      <formula>0</formula>
      <formula>0.5</formula>
    </cfRule>
    <cfRule type="cellIs" dxfId="141" priority="6" operator="between">
      <formula>0</formula>
      <formula>0.49</formula>
    </cfRule>
  </conditionalFormatting>
  <conditionalFormatting sqref="E6:E23">
    <cfRule type="cellIs" dxfId="140" priority="3" operator="between">
      <formula>0</formula>
      <formula>0.5</formula>
    </cfRule>
    <cfRule type="cellIs" dxfId="139" priority="4" operator="between">
      <formula>0</formula>
      <formula>0.49</formula>
    </cfRule>
  </conditionalFormatting>
  <conditionalFormatting sqref="J6:J23">
    <cfRule type="cellIs" dxfId="138" priority="1" operator="between">
      <formula>0</formula>
      <formula>0.5</formula>
    </cfRule>
    <cfRule type="cellIs" dxfId="13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1">
        <f>INDICE!A3</f>
        <v>44986</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491.50754000000001</v>
      </c>
      <c r="C5" s="86">
        <v>20.011162453993549</v>
      </c>
      <c r="D5" s="85">
        <v>1344.4973099999995</v>
      </c>
      <c r="E5" s="86">
        <v>23.483060831679754</v>
      </c>
      <c r="F5" s="85">
        <v>6126.5546399999985</v>
      </c>
      <c r="G5" s="86">
        <v>50.344563402324617</v>
      </c>
      <c r="H5" s="384">
        <v>99.997541419190867</v>
      </c>
    </row>
    <row r="6" spans="1:65" x14ac:dyDescent="0.2">
      <c r="A6" s="84" t="s">
        <v>141</v>
      </c>
      <c r="B6" s="345">
        <v>1.3560000000000001E-2</v>
      </c>
      <c r="C6" s="348">
        <v>174.4939271255061</v>
      </c>
      <c r="D6" s="96">
        <v>3.3770000000000001E-2</v>
      </c>
      <c r="E6" s="348">
        <v>43.275350021213413</v>
      </c>
      <c r="F6" s="96">
        <v>0.15062999999999999</v>
      </c>
      <c r="G6" s="348">
        <v>-8.6315661773626058</v>
      </c>
      <c r="H6" s="479">
        <v>2.4585808091271218E-3</v>
      </c>
    </row>
    <row r="7" spans="1:65" x14ac:dyDescent="0.2">
      <c r="A7" s="60" t="s">
        <v>114</v>
      </c>
      <c r="B7" s="61">
        <v>491.52109999999999</v>
      </c>
      <c r="C7" s="87">
        <v>20.013025798689608</v>
      </c>
      <c r="D7" s="61">
        <v>1344.5310799999995</v>
      </c>
      <c r="E7" s="87">
        <v>23.483489275277474</v>
      </c>
      <c r="F7" s="61">
        <v>6126.7052699999986</v>
      </c>
      <c r="G7" s="87">
        <v>50.342177539826984</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6" priority="7" operator="between">
      <formula>0</formula>
      <formula>0.5</formula>
    </cfRule>
    <cfRule type="cellIs" dxfId="135" priority="8" operator="between">
      <formula>0</formula>
      <formula>0.49</formula>
    </cfRule>
  </conditionalFormatting>
  <conditionalFormatting sqref="D6">
    <cfRule type="cellIs" dxfId="134" priority="5" operator="between">
      <formula>0</formula>
      <formula>0.5</formula>
    </cfRule>
    <cfRule type="cellIs" dxfId="133" priority="6" operator="between">
      <formula>0</formula>
      <formula>0.49</formula>
    </cfRule>
  </conditionalFormatting>
  <conditionalFormatting sqref="F6">
    <cfRule type="cellIs" dxfId="132" priority="3" operator="between">
      <formula>0</formula>
      <formula>0.5</formula>
    </cfRule>
    <cfRule type="cellIs" dxfId="131" priority="4" operator="between">
      <formula>0</formula>
      <formula>0.49</formula>
    </cfRule>
  </conditionalFormatting>
  <conditionalFormatting sqref="H6">
    <cfRule type="cellIs" dxfId="130" priority="1" operator="between">
      <formula>0</formula>
      <formula>0.5</formula>
    </cfRule>
    <cfRule type="cellIs" dxfId="12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81">
        <f>INDICE!A3</f>
        <v>44986</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113.34725999999998</v>
      </c>
      <c r="C5" s="86">
        <v>-20.938920962817743</v>
      </c>
      <c r="D5" s="85">
        <v>303.01064999999988</v>
      </c>
      <c r="E5" s="73">
        <v>-17.379337991266222</v>
      </c>
      <c r="F5" s="85">
        <v>1357.3961499999998</v>
      </c>
      <c r="G5" s="86">
        <v>-2.8466568551579985</v>
      </c>
      <c r="H5" s="384">
        <v>17.956663740518543</v>
      </c>
    </row>
    <row r="6" spans="1:65" x14ac:dyDescent="0.2">
      <c r="A6" s="84" t="s">
        <v>195</v>
      </c>
      <c r="B6" s="383">
        <v>543.27026999999987</v>
      </c>
      <c r="C6" s="86">
        <v>7.5999617348606021</v>
      </c>
      <c r="D6" s="85">
        <v>1441.71228</v>
      </c>
      <c r="E6" s="86">
        <v>5.1110212490942653</v>
      </c>
      <c r="F6" s="85">
        <v>6201.8930900000005</v>
      </c>
      <c r="G6" s="86">
        <v>20.084608287130187</v>
      </c>
      <c r="H6" s="384">
        <v>82.043336259481464</v>
      </c>
    </row>
    <row r="7" spans="1:65" x14ac:dyDescent="0.2">
      <c r="A7" s="60" t="s">
        <v>438</v>
      </c>
      <c r="B7" s="61">
        <v>656.61752999999987</v>
      </c>
      <c r="C7" s="87">
        <v>1.288459393683028</v>
      </c>
      <c r="D7" s="61">
        <v>1744.7229299999999</v>
      </c>
      <c r="E7" s="87">
        <v>0.36612935530108109</v>
      </c>
      <c r="F7" s="61">
        <v>7559.2892400000001</v>
      </c>
      <c r="G7" s="87">
        <v>15.201956305827469</v>
      </c>
      <c r="H7" s="87">
        <v>100</v>
      </c>
    </row>
    <row r="8" spans="1:65" x14ac:dyDescent="0.2">
      <c r="A8" s="66" t="s">
        <v>427</v>
      </c>
      <c r="B8" s="423">
        <v>515.43598999999995</v>
      </c>
      <c r="C8" s="612">
        <v>7.7957238410342802</v>
      </c>
      <c r="D8" s="421">
        <v>1358.7873399999999</v>
      </c>
      <c r="E8" s="612">
        <v>5.5850414969474951</v>
      </c>
      <c r="F8" s="421">
        <v>5855.2881899999993</v>
      </c>
      <c r="G8" s="612">
        <v>21.99912173289983</v>
      </c>
      <c r="H8" s="735">
        <v>77.458184282944558</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8"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4">
        <f>INDICE!A3</f>
        <v>44986</v>
      </c>
      <c r="C3" s="613" t="s">
        <v>116</v>
      </c>
    </row>
    <row r="4" spans="1:3" x14ac:dyDescent="0.2">
      <c r="A4" s="367" t="s">
        <v>153</v>
      </c>
      <c r="B4" s="343">
        <v>2.1581399999999999</v>
      </c>
      <c r="C4" s="94">
        <v>70.380770000000027</v>
      </c>
    </row>
    <row r="5" spans="1:3" x14ac:dyDescent="0.2">
      <c r="A5" s="368" t="s">
        <v>154</v>
      </c>
      <c r="B5" s="345">
        <v>0.63166</v>
      </c>
      <c r="C5" s="96">
        <v>5.899160000000002</v>
      </c>
    </row>
    <row r="6" spans="1:3" x14ac:dyDescent="0.2">
      <c r="A6" s="368" t="s">
        <v>155</v>
      </c>
      <c r="B6" s="345">
        <v>5.8692400000000005</v>
      </c>
      <c r="C6" s="96">
        <v>85.032169999999979</v>
      </c>
    </row>
    <row r="7" spans="1:3" x14ac:dyDescent="0.2">
      <c r="A7" s="368" t="s">
        <v>156</v>
      </c>
      <c r="B7" s="345">
        <v>0</v>
      </c>
      <c r="C7" s="96">
        <v>9.7623399999999982</v>
      </c>
    </row>
    <row r="8" spans="1:3" x14ac:dyDescent="0.2">
      <c r="A8" s="368" t="s">
        <v>157</v>
      </c>
      <c r="B8" s="345">
        <v>79.77191999999998</v>
      </c>
      <c r="C8" s="96">
        <v>795.61207999999999</v>
      </c>
    </row>
    <row r="9" spans="1:3" x14ac:dyDescent="0.2">
      <c r="A9" s="368" t="s">
        <v>158</v>
      </c>
      <c r="B9" s="345">
        <v>0.34398000000000001</v>
      </c>
      <c r="C9" s="96">
        <v>4.9565700000000001</v>
      </c>
    </row>
    <row r="10" spans="1:3" x14ac:dyDescent="0.2">
      <c r="A10" s="368" t="s">
        <v>159</v>
      </c>
      <c r="B10" s="345">
        <v>1.3935700000000002</v>
      </c>
      <c r="C10" s="96">
        <v>30.05895000000001</v>
      </c>
    </row>
    <row r="11" spans="1:3" x14ac:dyDescent="0.2">
      <c r="A11" s="368" t="s">
        <v>512</v>
      </c>
      <c r="B11" s="345">
        <v>0.74909999999999999</v>
      </c>
      <c r="C11" s="96">
        <v>23.313979999999994</v>
      </c>
    </row>
    <row r="12" spans="1:3" x14ac:dyDescent="0.2">
      <c r="A12" s="368" t="s">
        <v>160</v>
      </c>
      <c r="B12" s="345">
        <v>0.94934000000000007</v>
      </c>
      <c r="C12" s="96">
        <v>15.765560000000001</v>
      </c>
    </row>
    <row r="13" spans="1:3" x14ac:dyDescent="0.2">
      <c r="A13" s="368" t="s">
        <v>161</v>
      </c>
      <c r="B13" s="345">
        <v>2.5950000000000002</v>
      </c>
      <c r="C13" s="96">
        <v>42.073119999999996</v>
      </c>
    </row>
    <row r="14" spans="1:3" x14ac:dyDescent="0.2">
      <c r="A14" s="368" t="s">
        <v>162</v>
      </c>
      <c r="B14" s="345">
        <v>0.57664000000000004</v>
      </c>
      <c r="C14" s="96">
        <v>8.3595900000000007</v>
      </c>
    </row>
    <row r="15" spans="1:3" x14ac:dyDescent="0.2">
      <c r="A15" s="368" t="s">
        <v>163</v>
      </c>
      <c r="B15" s="345">
        <v>0.38683000000000006</v>
      </c>
      <c r="C15" s="96">
        <v>3.6150199999999995</v>
      </c>
    </row>
    <row r="16" spans="1:3" x14ac:dyDescent="0.2">
      <c r="A16" s="368" t="s">
        <v>164</v>
      </c>
      <c r="B16" s="345">
        <v>13.8468</v>
      </c>
      <c r="C16" s="96">
        <v>203.06034</v>
      </c>
    </row>
    <row r="17" spans="1:3" x14ac:dyDescent="0.2">
      <c r="A17" s="368" t="s">
        <v>165</v>
      </c>
      <c r="B17" s="345">
        <v>0.10682000000000001</v>
      </c>
      <c r="C17" s="96">
        <v>1.00834</v>
      </c>
    </row>
    <row r="18" spans="1:3" x14ac:dyDescent="0.2">
      <c r="A18" s="368" t="s">
        <v>166</v>
      </c>
      <c r="B18" s="345">
        <v>0.44146000000000002</v>
      </c>
      <c r="C18" s="96">
        <v>2.7355200000000002</v>
      </c>
    </row>
    <row r="19" spans="1:3" x14ac:dyDescent="0.2">
      <c r="A19" s="368" t="s">
        <v>167</v>
      </c>
      <c r="B19" s="345">
        <v>2.391</v>
      </c>
      <c r="C19" s="96">
        <v>41.19885</v>
      </c>
    </row>
    <row r="20" spans="1:3" x14ac:dyDescent="0.2">
      <c r="A20" s="368" t="s">
        <v>168</v>
      </c>
      <c r="B20" s="345">
        <v>0.46062000000000003</v>
      </c>
      <c r="C20" s="96">
        <v>5.7088899999999994</v>
      </c>
    </row>
    <row r="21" spans="1:3" x14ac:dyDescent="0.2">
      <c r="A21" s="368" t="s">
        <v>169</v>
      </c>
      <c r="B21" s="345">
        <v>0.27106000000000002</v>
      </c>
      <c r="C21" s="96">
        <v>3.1307599999999995</v>
      </c>
    </row>
    <row r="22" spans="1:3" x14ac:dyDescent="0.2">
      <c r="A22" s="369" t="s">
        <v>170</v>
      </c>
      <c r="B22" s="345">
        <v>0.40407999999999999</v>
      </c>
      <c r="C22" s="96">
        <v>5.7241399999999993</v>
      </c>
    </row>
    <row r="23" spans="1:3" x14ac:dyDescent="0.2">
      <c r="A23" s="370" t="s">
        <v>430</v>
      </c>
      <c r="B23" s="100">
        <v>113.34726000000001</v>
      </c>
      <c r="C23" s="100">
        <v>1357.3961499999987</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6 B8:C22 C7">
    <cfRule type="cellIs" dxfId="127" priority="4" operator="between">
      <formula>0</formula>
      <formula>0.5</formula>
    </cfRule>
    <cfRule type="cellIs" dxfId="126" priority="5" operator="between">
      <formula>0</formula>
      <formula>0.49</formula>
    </cfRule>
  </conditionalFormatting>
  <conditionalFormatting sqref="B7">
    <cfRule type="cellIs" dxfId="125" priority="1" stopIfTrue="1" operator="equal">
      <formula>0</formula>
    </cfRule>
  </conditionalFormatting>
  <conditionalFormatting sqref="B7">
    <cfRule type="cellIs" dxfId="124" priority="2" operator="between">
      <formula>0</formula>
      <formula>0.5</formula>
    </cfRule>
    <cfRule type="cellIs" dxfId="12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1" t="s">
        <v>0</v>
      </c>
      <c r="B1" s="771"/>
      <c r="C1" s="771"/>
      <c r="D1" s="771"/>
      <c r="E1" s="771"/>
      <c r="F1" s="771"/>
    </row>
    <row r="2" spans="1:6" ht="12.75" x14ac:dyDescent="0.2">
      <c r="A2" s="772"/>
      <c r="B2" s="772"/>
      <c r="C2" s="772"/>
      <c r="D2" s="772"/>
      <c r="E2" s="772"/>
      <c r="F2" s="772"/>
    </row>
    <row r="3" spans="1:6" ht="29.85" customHeight="1" x14ac:dyDescent="0.25">
      <c r="A3" s="20"/>
      <c r="B3" s="21" t="s">
        <v>42</v>
      </c>
      <c r="C3" s="21" t="s">
        <v>43</v>
      </c>
      <c r="D3" s="22" t="s">
        <v>44</v>
      </c>
      <c r="E3" s="22" t="s">
        <v>416</v>
      </c>
      <c r="F3" s="455" t="s">
        <v>417</v>
      </c>
    </row>
    <row r="4" spans="1:6" ht="12.75" x14ac:dyDescent="0.2">
      <c r="A4" s="23" t="s">
        <v>45</v>
      </c>
      <c r="B4" s="283"/>
      <c r="C4" s="283"/>
      <c r="D4" s="283"/>
      <c r="E4" s="283"/>
      <c r="F4" s="455"/>
    </row>
    <row r="5" spans="1:6" ht="12.75" x14ac:dyDescent="0.2">
      <c r="A5" s="24" t="s">
        <v>46</v>
      </c>
      <c r="B5" s="25" t="s">
        <v>534</v>
      </c>
      <c r="C5" s="26" t="s">
        <v>47</v>
      </c>
      <c r="D5" s="27">
        <v>4478.5365005541153</v>
      </c>
      <c r="E5" s="293">
        <v>4975.9929299999976</v>
      </c>
      <c r="F5" s="28" t="s">
        <v>694</v>
      </c>
    </row>
    <row r="6" spans="1:6" ht="12.75" x14ac:dyDescent="0.2">
      <c r="A6" s="19" t="s">
        <v>410</v>
      </c>
      <c r="B6" s="28" t="s">
        <v>534</v>
      </c>
      <c r="C6" s="29" t="s">
        <v>47</v>
      </c>
      <c r="D6" s="30">
        <v>191.62982999999997</v>
      </c>
      <c r="E6" s="294">
        <v>180.27629999999999</v>
      </c>
      <c r="F6" s="28" t="s">
        <v>694</v>
      </c>
    </row>
    <row r="7" spans="1:6" ht="12.75" x14ac:dyDescent="0.2">
      <c r="A7" s="19" t="s">
        <v>48</v>
      </c>
      <c r="B7" s="28" t="s">
        <v>534</v>
      </c>
      <c r="C7" s="29" t="s">
        <v>47</v>
      </c>
      <c r="D7" s="30">
        <v>424.00987000000021</v>
      </c>
      <c r="E7" s="294">
        <v>494.61110000000014</v>
      </c>
      <c r="F7" s="28" t="s">
        <v>694</v>
      </c>
    </row>
    <row r="8" spans="1:6" ht="12.75" x14ac:dyDescent="0.2">
      <c r="A8" s="19" t="s">
        <v>49</v>
      </c>
      <c r="B8" s="28" t="s">
        <v>534</v>
      </c>
      <c r="C8" s="29" t="s">
        <v>47</v>
      </c>
      <c r="D8" s="30">
        <v>410.08248999999984</v>
      </c>
      <c r="E8" s="294">
        <v>491.52109999999999</v>
      </c>
      <c r="F8" s="28" t="s">
        <v>694</v>
      </c>
    </row>
    <row r="9" spans="1:6" ht="12.75" x14ac:dyDescent="0.2">
      <c r="A9" s="19" t="s">
        <v>567</v>
      </c>
      <c r="B9" s="28" t="s">
        <v>534</v>
      </c>
      <c r="C9" s="29" t="s">
        <v>47</v>
      </c>
      <c r="D9" s="30">
        <v>1679.4095399999994</v>
      </c>
      <c r="E9" s="294">
        <v>1903.8962799999981</v>
      </c>
      <c r="F9" s="28" t="s">
        <v>694</v>
      </c>
    </row>
    <row r="10" spans="1:6" ht="12.75" x14ac:dyDescent="0.2">
      <c r="A10" s="31" t="s">
        <v>50</v>
      </c>
      <c r="B10" s="32" t="s">
        <v>534</v>
      </c>
      <c r="C10" s="33" t="s">
        <v>510</v>
      </c>
      <c r="D10" s="34">
        <v>33668.241999999998</v>
      </c>
      <c r="E10" s="295">
        <v>28836.34</v>
      </c>
      <c r="F10" s="32" t="s">
        <v>694</v>
      </c>
    </row>
    <row r="11" spans="1:6" ht="12.75" x14ac:dyDescent="0.2">
      <c r="A11" s="35" t="s">
        <v>51</v>
      </c>
      <c r="B11" s="36"/>
      <c r="C11" s="37"/>
      <c r="D11" s="38"/>
      <c r="E11" s="38"/>
      <c r="F11" s="454"/>
    </row>
    <row r="12" spans="1:6" ht="12.75" x14ac:dyDescent="0.2">
      <c r="A12" s="19" t="s">
        <v>52</v>
      </c>
      <c r="B12" s="28" t="s">
        <v>534</v>
      </c>
      <c r="C12" s="29" t="s">
        <v>47</v>
      </c>
      <c r="D12" s="30">
        <v>4809.8819999999996</v>
      </c>
      <c r="E12" s="294">
        <v>4692.0570000000007</v>
      </c>
      <c r="F12" s="25" t="s">
        <v>694</v>
      </c>
    </row>
    <row r="13" spans="1:6" ht="12.75" x14ac:dyDescent="0.2">
      <c r="A13" s="19" t="s">
        <v>53</v>
      </c>
      <c r="B13" s="28" t="s">
        <v>534</v>
      </c>
      <c r="C13" s="29" t="s">
        <v>54</v>
      </c>
      <c r="D13" s="30">
        <v>31824.513390000004</v>
      </c>
      <c r="E13" s="294">
        <v>37882.740079999996</v>
      </c>
      <c r="F13" s="28" t="s">
        <v>694</v>
      </c>
    </row>
    <row r="14" spans="1:6" ht="12.75" x14ac:dyDescent="0.2">
      <c r="A14" s="19" t="s">
        <v>55</v>
      </c>
      <c r="B14" s="28" t="s">
        <v>534</v>
      </c>
      <c r="C14" s="29" t="s">
        <v>56</v>
      </c>
      <c r="D14" s="39">
        <v>76.17421000295694</v>
      </c>
      <c r="E14" s="296">
        <v>73.962499956369001</v>
      </c>
      <c r="F14" s="28" t="s">
        <v>694</v>
      </c>
    </row>
    <row r="15" spans="1:6" ht="12.75" x14ac:dyDescent="0.2">
      <c r="A15" s="19" t="s">
        <v>418</v>
      </c>
      <c r="B15" s="28" t="s">
        <v>534</v>
      </c>
      <c r="C15" s="29" t="s">
        <v>47</v>
      </c>
      <c r="D15" s="30">
        <v>-156.26400000000103</v>
      </c>
      <c r="E15" s="294">
        <v>480.95600000000013</v>
      </c>
      <c r="F15" s="32" t="s">
        <v>694</v>
      </c>
    </row>
    <row r="16" spans="1:6" ht="12.75" x14ac:dyDescent="0.2">
      <c r="A16" s="23" t="s">
        <v>57</v>
      </c>
      <c r="B16" s="25"/>
      <c r="C16" s="26"/>
      <c r="D16" s="40"/>
      <c r="E16" s="40"/>
      <c r="F16" s="454"/>
    </row>
    <row r="17" spans="1:6" ht="12.75" x14ac:dyDescent="0.2">
      <c r="A17" s="24" t="s">
        <v>58</v>
      </c>
      <c r="B17" s="25" t="s">
        <v>534</v>
      </c>
      <c r="C17" s="26" t="s">
        <v>47</v>
      </c>
      <c r="D17" s="27">
        <v>4626.7539999999999</v>
      </c>
      <c r="E17" s="293">
        <v>4942.759</v>
      </c>
      <c r="F17" s="25" t="s">
        <v>694</v>
      </c>
    </row>
    <row r="18" spans="1:6" ht="12.75" x14ac:dyDescent="0.2">
      <c r="A18" s="19" t="s">
        <v>59</v>
      </c>
      <c r="B18" s="28" t="s">
        <v>534</v>
      </c>
      <c r="C18" s="29" t="s">
        <v>60</v>
      </c>
      <c r="D18" s="39">
        <v>76.152832341269843</v>
      </c>
      <c r="E18" s="296">
        <v>73.481062031606399</v>
      </c>
      <c r="F18" s="28" t="s">
        <v>694</v>
      </c>
    </row>
    <row r="19" spans="1:6" ht="12.75" x14ac:dyDescent="0.2">
      <c r="A19" s="31" t="s">
        <v>61</v>
      </c>
      <c r="B19" s="32" t="s">
        <v>534</v>
      </c>
      <c r="C19" s="41" t="s">
        <v>47</v>
      </c>
      <c r="D19" s="34">
        <v>15758.636</v>
      </c>
      <c r="E19" s="295">
        <v>14912.727999999999</v>
      </c>
      <c r="F19" s="32" t="s">
        <v>694</v>
      </c>
    </row>
    <row r="20" spans="1:6" ht="12.75" x14ac:dyDescent="0.2">
      <c r="A20" s="23" t="s">
        <v>66</v>
      </c>
      <c r="B20" s="25"/>
      <c r="C20" s="26"/>
      <c r="D20" s="27"/>
      <c r="E20" s="27"/>
      <c r="F20" s="454"/>
    </row>
    <row r="21" spans="1:6" ht="12.75" x14ac:dyDescent="0.2">
      <c r="A21" s="24" t="s">
        <v>67</v>
      </c>
      <c r="B21" s="25" t="s">
        <v>68</v>
      </c>
      <c r="C21" s="26" t="s">
        <v>69</v>
      </c>
      <c r="D21" s="43">
        <v>82.533500000000004</v>
      </c>
      <c r="E21" s="297">
        <v>78.418695652173909</v>
      </c>
      <c r="F21" s="28" t="s">
        <v>694</v>
      </c>
    </row>
    <row r="22" spans="1:6" ht="12.75" x14ac:dyDescent="0.2">
      <c r="A22" s="19" t="s">
        <v>70</v>
      </c>
      <c r="B22" s="28" t="s">
        <v>71</v>
      </c>
      <c r="C22" s="29" t="s">
        <v>72</v>
      </c>
      <c r="D22" s="44">
        <v>1.07151</v>
      </c>
      <c r="E22" s="298">
        <v>1.0705826086956522</v>
      </c>
      <c r="F22" s="28" t="s">
        <v>694</v>
      </c>
    </row>
    <row r="23" spans="1:6" ht="12.75" x14ac:dyDescent="0.2">
      <c r="A23" s="19" t="s">
        <v>73</v>
      </c>
      <c r="B23" s="28" t="s">
        <v>569</v>
      </c>
      <c r="C23" s="29" t="s">
        <v>74</v>
      </c>
      <c r="D23" s="42">
        <v>163.82718905714282</v>
      </c>
      <c r="E23" s="299">
        <v>163.53318858709679</v>
      </c>
      <c r="F23" s="28" t="s">
        <v>694</v>
      </c>
    </row>
    <row r="24" spans="1:6" ht="12.75" x14ac:dyDescent="0.2">
      <c r="A24" s="19" t="s">
        <v>75</v>
      </c>
      <c r="B24" s="28" t="s">
        <v>569</v>
      </c>
      <c r="C24" s="29" t="s">
        <v>74</v>
      </c>
      <c r="D24" s="42">
        <v>162.26323366428574</v>
      </c>
      <c r="E24" s="299">
        <v>156.89340211612904</v>
      </c>
      <c r="F24" s="28" t="s">
        <v>694</v>
      </c>
    </row>
    <row r="25" spans="1:6" ht="12.75" x14ac:dyDescent="0.2">
      <c r="A25" s="19" t="s">
        <v>76</v>
      </c>
      <c r="B25" s="28" t="s">
        <v>569</v>
      </c>
      <c r="C25" s="29" t="s">
        <v>77</v>
      </c>
      <c r="D25" s="42">
        <v>17.66</v>
      </c>
      <c r="E25" s="299">
        <v>16.79</v>
      </c>
      <c r="F25" s="28" t="s">
        <v>694</v>
      </c>
    </row>
    <row r="26" spans="1:6" ht="12.75" x14ac:dyDescent="0.2">
      <c r="A26" s="31" t="s">
        <v>656</v>
      </c>
      <c r="B26" s="32" t="s">
        <v>569</v>
      </c>
      <c r="C26" s="33" t="s">
        <v>78</v>
      </c>
      <c r="D26" s="44">
        <v>9.0315361499999991</v>
      </c>
      <c r="E26" s="298">
        <v>9.7491355500000001</v>
      </c>
      <c r="F26" s="32" t="s">
        <v>694</v>
      </c>
    </row>
    <row r="27" spans="1:6" ht="12.75" x14ac:dyDescent="0.2">
      <c r="A27" s="35" t="s">
        <v>79</v>
      </c>
      <c r="B27" s="36"/>
      <c r="C27" s="37"/>
      <c r="D27" s="38"/>
      <c r="E27" s="38"/>
      <c r="F27" s="454"/>
    </row>
    <row r="28" spans="1:6" x14ac:dyDescent="0.2">
      <c r="A28" s="19" t="s">
        <v>80</v>
      </c>
      <c r="B28" s="28" t="s">
        <v>81</v>
      </c>
      <c r="C28" s="29" t="s">
        <v>419</v>
      </c>
      <c r="D28" s="45">
        <v>2.9</v>
      </c>
      <c r="E28" s="300">
        <v>3.8</v>
      </c>
      <c r="F28" s="28" t="s">
        <v>701</v>
      </c>
    </row>
    <row r="29" spans="1:6" x14ac:dyDescent="0.2">
      <c r="A29" s="19" t="s">
        <v>82</v>
      </c>
      <c r="B29" s="28" t="s">
        <v>81</v>
      </c>
      <c r="C29" s="29" t="s">
        <v>419</v>
      </c>
      <c r="D29" s="46">
        <v>-0.4</v>
      </c>
      <c r="E29" s="301">
        <v>4.5</v>
      </c>
      <c r="F29" s="623">
        <v>44986</v>
      </c>
    </row>
    <row r="30" spans="1:6" ht="12.75" x14ac:dyDescent="0.2">
      <c r="A30" s="47" t="s">
        <v>83</v>
      </c>
      <c r="B30" s="28" t="s">
        <v>81</v>
      </c>
      <c r="C30" s="29" t="s">
        <v>419</v>
      </c>
      <c r="D30" s="46">
        <v>-0.6</v>
      </c>
      <c r="E30" s="301">
        <v>4.0999999999999996</v>
      </c>
      <c r="F30" s="623">
        <v>44986</v>
      </c>
    </row>
    <row r="31" spans="1:6" ht="12.75" x14ac:dyDescent="0.2">
      <c r="A31" s="47" t="s">
        <v>84</v>
      </c>
      <c r="B31" s="28" t="s">
        <v>81</v>
      </c>
      <c r="C31" s="29" t="s">
        <v>419</v>
      </c>
      <c r="D31" s="46">
        <v>-1.4</v>
      </c>
      <c r="E31" s="301">
        <v>7.3</v>
      </c>
      <c r="F31" s="623">
        <v>44986</v>
      </c>
    </row>
    <row r="32" spans="1:6" ht="12.75" x14ac:dyDescent="0.2">
      <c r="A32" s="47" t="s">
        <v>85</v>
      </c>
      <c r="B32" s="28" t="s">
        <v>81</v>
      </c>
      <c r="C32" s="29" t="s">
        <v>419</v>
      </c>
      <c r="D32" s="46">
        <v>0</v>
      </c>
      <c r="E32" s="301">
        <v>3.2</v>
      </c>
      <c r="F32" s="623">
        <v>44986</v>
      </c>
    </row>
    <row r="33" spans="1:7" ht="12.75" x14ac:dyDescent="0.2">
      <c r="A33" s="47" t="s">
        <v>86</v>
      </c>
      <c r="B33" s="28" t="s">
        <v>81</v>
      </c>
      <c r="C33" s="29" t="s">
        <v>419</v>
      </c>
      <c r="D33" s="46">
        <v>5.7</v>
      </c>
      <c r="E33" s="301">
        <v>13.2</v>
      </c>
      <c r="F33" s="623">
        <v>44986</v>
      </c>
    </row>
    <row r="34" spans="1:7" ht="12.75" x14ac:dyDescent="0.2">
      <c r="A34" s="47" t="s">
        <v>87</v>
      </c>
      <c r="B34" s="28" t="s">
        <v>81</v>
      </c>
      <c r="C34" s="29" t="s">
        <v>419</v>
      </c>
      <c r="D34" s="46">
        <v>-5.8</v>
      </c>
      <c r="E34" s="301">
        <v>4.0999999999999996</v>
      </c>
      <c r="F34" s="623">
        <v>44986</v>
      </c>
    </row>
    <row r="35" spans="1:7" ht="12.75" x14ac:dyDescent="0.2">
      <c r="A35" s="47" t="s">
        <v>88</v>
      </c>
      <c r="B35" s="28" t="s">
        <v>81</v>
      </c>
      <c r="C35" s="29" t="s">
        <v>419</v>
      </c>
      <c r="D35" s="46">
        <v>0.7</v>
      </c>
      <c r="E35" s="301">
        <v>1.1000000000000001</v>
      </c>
      <c r="F35" s="623">
        <v>44986</v>
      </c>
    </row>
    <row r="36" spans="1:7" x14ac:dyDescent="0.2">
      <c r="A36" s="19" t="s">
        <v>89</v>
      </c>
      <c r="B36" s="28" t="s">
        <v>90</v>
      </c>
      <c r="C36" s="29" t="s">
        <v>419</v>
      </c>
      <c r="D36" s="46">
        <v>-2.1</v>
      </c>
      <c r="E36" s="301">
        <v>-2.7</v>
      </c>
      <c r="F36" s="623">
        <v>44986</v>
      </c>
    </row>
    <row r="37" spans="1:7" ht="12.75" x14ac:dyDescent="0.2">
      <c r="A37" s="19" t="s">
        <v>657</v>
      </c>
      <c r="B37" s="28" t="s">
        <v>81</v>
      </c>
      <c r="C37" s="29" t="s">
        <v>419</v>
      </c>
      <c r="D37" s="46">
        <v>35.9</v>
      </c>
      <c r="E37" s="300">
        <v>30.1</v>
      </c>
      <c r="F37" s="623">
        <v>44986</v>
      </c>
      <c r="G37" s="623"/>
    </row>
    <row r="38" spans="1:7" ht="12.75" x14ac:dyDescent="0.2">
      <c r="A38" s="31" t="s">
        <v>91</v>
      </c>
      <c r="B38" s="32" t="s">
        <v>92</v>
      </c>
      <c r="C38" s="33" t="s">
        <v>419</v>
      </c>
      <c r="D38" s="48">
        <v>19.2</v>
      </c>
      <c r="E38" s="682">
        <v>66.099999999999994</v>
      </c>
      <c r="F38" s="623">
        <v>44986</v>
      </c>
    </row>
    <row r="39" spans="1:7" ht="12.75" x14ac:dyDescent="0.2">
      <c r="A39" s="35" t="s">
        <v>62</v>
      </c>
      <c r="B39" s="36"/>
      <c r="C39" s="37"/>
      <c r="D39" s="38"/>
      <c r="E39" s="38"/>
      <c r="F39" s="454"/>
    </row>
    <row r="40" spans="1:7" ht="12.75" x14ac:dyDescent="0.2">
      <c r="A40" s="19" t="s">
        <v>63</v>
      </c>
      <c r="B40" s="28" t="s">
        <v>534</v>
      </c>
      <c r="C40" s="29" t="s">
        <v>47</v>
      </c>
      <c r="D40" s="42">
        <v>7.4999999999999997E-2</v>
      </c>
      <c r="E40" s="299">
        <v>7.1999999999999995E-2</v>
      </c>
      <c r="F40" s="28" t="s">
        <v>694</v>
      </c>
    </row>
    <row r="41" spans="1:7" ht="12.75" x14ac:dyDescent="0.2">
      <c r="A41" s="19" t="s">
        <v>50</v>
      </c>
      <c r="B41" s="28" t="s">
        <v>534</v>
      </c>
      <c r="C41" s="29" t="s">
        <v>54</v>
      </c>
      <c r="D41" s="39">
        <v>35.712335412649999</v>
      </c>
      <c r="E41" s="296">
        <v>51.043751126230006</v>
      </c>
      <c r="F41" s="28" t="s">
        <v>694</v>
      </c>
    </row>
    <row r="42" spans="1:7" ht="12.75" x14ac:dyDescent="0.2">
      <c r="A42" s="19" t="s">
        <v>64</v>
      </c>
      <c r="B42" s="28" t="s">
        <v>534</v>
      </c>
      <c r="C42" s="29" t="s">
        <v>60</v>
      </c>
      <c r="D42" s="696">
        <v>1.6746542088184495E-3</v>
      </c>
      <c r="E42" s="690">
        <v>1.4469473934722815E-3</v>
      </c>
      <c r="F42" s="623">
        <v>44986</v>
      </c>
    </row>
    <row r="43" spans="1:7" ht="12.75" x14ac:dyDescent="0.2">
      <c r="A43" s="31" t="s">
        <v>65</v>
      </c>
      <c r="B43" s="32" t="s">
        <v>534</v>
      </c>
      <c r="C43" s="33" t="s">
        <v>60</v>
      </c>
      <c r="D43" s="696">
        <v>0.10607128050419146</v>
      </c>
      <c r="E43" s="690">
        <v>0.17701189237687587</v>
      </c>
      <c r="F43" s="623">
        <v>44986</v>
      </c>
    </row>
    <row r="44" spans="1:7" x14ac:dyDescent="0.2">
      <c r="A44" s="35" t="s">
        <v>93</v>
      </c>
      <c r="B44" s="36"/>
      <c r="C44" s="37"/>
      <c r="D44" s="38"/>
      <c r="E44" s="38"/>
      <c r="F44" s="454"/>
    </row>
    <row r="45" spans="1:7" ht="12.75" x14ac:dyDescent="0.2">
      <c r="A45" s="49" t="s">
        <v>94</v>
      </c>
      <c r="B45" s="28" t="s">
        <v>81</v>
      </c>
      <c r="C45" s="29" t="s">
        <v>419</v>
      </c>
      <c r="D45" s="46">
        <v>21.5</v>
      </c>
      <c r="E45" s="301">
        <v>20.8</v>
      </c>
      <c r="F45" s="623">
        <v>44986</v>
      </c>
    </row>
    <row r="46" spans="1:7" ht="12.75" x14ac:dyDescent="0.2">
      <c r="A46" s="50" t="s">
        <v>95</v>
      </c>
      <c r="B46" s="28" t="s">
        <v>81</v>
      </c>
      <c r="C46" s="29" t="s">
        <v>419</v>
      </c>
      <c r="D46" s="46">
        <v>23.6</v>
      </c>
      <c r="E46" s="301">
        <v>21.5</v>
      </c>
      <c r="F46" s="623">
        <v>44986</v>
      </c>
    </row>
    <row r="47" spans="1:7" ht="12.75" x14ac:dyDescent="0.2">
      <c r="A47" s="50" t="s">
        <v>96</v>
      </c>
      <c r="B47" s="28" t="s">
        <v>81</v>
      </c>
      <c r="C47" s="29" t="s">
        <v>419</v>
      </c>
      <c r="D47" s="46">
        <v>24.5</v>
      </c>
      <c r="E47" s="301">
        <v>24.7</v>
      </c>
      <c r="F47" s="623">
        <v>44986</v>
      </c>
    </row>
    <row r="48" spans="1:7" ht="12.75" x14ac:dyDescent="0.2">
      <c r="A48" s="49" t="s">
        <v>97</v>
      </c>
      <c r="B48" s="28" t="s">
        <v>81</v>
      </c>
      <c r="C48" s="29" t="s">
        <v>419</v>
      </c>
      <c r="D48" s="46">
        <v>23.7</v>
      </c>
      <c r="E48" s="301">
        <v>20.399999999999999</v>
      </c>
      <c r="F48" s="623">
        <v>44986</v>
      </c>
    </row>
    <row r="49" spans="1:7" ht="12.75" x14ac:dyDescent="0.2">
      <c r="A49" s="303" t="s">
        <v>98</v>
      </c>
      <c r="B49" s="28" t="s">
        <v>81</v>
      </c>
      <c r="C49" s="29" t="s">
        <v>419</v>
      </c>
      <c r="D49" s="46">
        <v>25</v>
      </c>
      <c r="E49" s="301">
        <v>29.5</v>
      </c>
      <c r="F49" s="623">
        <v>44986</v>
      </c>
    </row>
    <row r="50" spans="1:7" ht="12.75" x14ac:dyDescent="0.2">
      <c r="A50" s="50" t="s">
        <v>99</v>
      </c>
      <c r="B50" s="28" t="s">
        <v>81</v>
      </c>
      <c r="C50" s="29" t="s">
        <v>419</v>
      </c>
      <c r="D50" s="46">
        <v>22.6</v>
      </c>
      <c r="E50" s="301">
        <v>28.2</v>
      </c>
      <c r="F50" s="623">
        <v>44986</v>
      </c>
    </row>
    <row r="51" spans="1:7" ht="12.75" x14ac:dyDescent="0.2">
      <c r="A51" s="50" t="s">
        <v>100</v>
      </c>
      <c r="B51" s="28" t="s">
        <v>81</v>
      </c>
      <c r="C51" s="29" t="s">
        <v>419</v>
      </c>
      <c r="D51" s="46">
        <v>75.900000000000006</v>
      </c>
      <c r="E51" s="301">
        <v>76.400000000000006</v>
      </c>
      <c r="F51" s="623">
        <v>44986</v>
      </c>
    </row>
    <row r="52" spans="1:7" ht="12.75" x14ac:dyDescent="0.2">
      <c r="A52" s="50" t="s">
        <v>101</v>
      </c>
      <c r="B52" s="28" t="s">
        <v>81</v>
      </c>
      <c r="C52" s="29" t="s">
        <v>419</v>
      </c>
      <c r="D52" s="45">
        <v>18.600000000000001</v>
      </c>
      <c r="E52" s="300">
        <v>7.9</v>
      </c>
      <c r="F52" s="623">
        <v>44986</v>
      </c>
    </row>
    <row r="53" spans="1:7" ht="12.75" x14ac:dyDescent="0.2">
      <c r="A53" s="49" t="s">
        <v>102</v>
      </c>
      <c r="B53" s="28" t="s">
        <v>81</v>
      </c>
      <c r="C53" s="29" t="s">
        <v>419</v>
      </c>
      <c r="D53" s="45">
        <v>33.200000000000003</v>
      </c>
      <c r="E53" s="300">
        <v>25.9</v>
      </c>
      <c r="F53" s="623">
        <v>44986</v>
      </c>
    </row>
    <row r="54" spans="1:7" ht="12.75" x14ac:dyDescent="0.2">
      <c r="A54" s="51" t="s">
        <v>103</v>
      </c>
      <c r="B54" s="32" t="s">
        <v>81</v>
      </c>
      <c r="C54" s="33" t="s">
        <v>419</v>
      </c>
      <c r="D54" s="48">
        <v>26.1</v>
      </c>
      <c r="E54" s="302">
        <v>34.5</v>
      </c>
      <c r="F54" s="624">
        <v>44986</v>
      </c>
    </row>
    <row r="55" spans="1:7" ht="12.75" x14ac:dyDescent="0.2">
      <c r="F55" s="55" t="s">
        <v>577</v>
      </c>
    </row>
    <row r="56" spans="1:7" ht="12.75" x14ac:dyDescent="0.2">
      <c r="A56" s="289" t="s">
        <v>549</v>
      </c>
      <c r="B56" s="291"/>
      <c r="C56" s="291"/>
      <c r="D56" s="292"/>
    </row>
    <row r="57" spans="1:7" ht="12.75" x14ac:dyDescent="0.2">
      <c r="A57" s="289" t="s">
        <v>548</v>
      </c>
    </row>
    <row r="58" spans="1:7" ht="12.75" x14ac:dyDescent="0.2">
      <c r="A58" s="289"/>
    </row>
    <row r="59" spans="1:7" ht="12.75" x14ac:dyDescent="0.2">
      <c r="A59" s="69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81">
        <f>INDICE!A3</f>
        <v>44986</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610</v>
      </c>
      <c r="B5" s="383">
        <v>41.845119091694436</v>
      </c>
      <c r="C5" s="73">
        <v>7.9094768600143794</v>
      </c>
      <c r="D5" s="85">
        <v>107.90719486609898</v>
      </c>
      <c r="E5" s="86">
        <v>1.2583583669366516</v>
      </c>
      <c r="F5" s="85">
        <v>411.05664568678264</v>
      </c>
      <c r="G5" s="86">
        <v>-0.73933104680801653</v>
      </c>
      <c r="H5" s="384">
        <v>8.9380685654085337</v>
      </c>
    </row>
    <row r="6" spans="1:65" x14ac:dyDescent="0.2">
      <c r="A6" s="84" t="s">
        <v>196</v>
      </c>
      <c r="B6" s="383">
        <v>96.876000000000005</v>
      </c>
      <c r="C6" s="86">
        <v>43.028406070985646</v>
      </c>
      <c r="D6" s="85">
        <v>218.24100000000001</v>
      </c>
      <c r="E6" s="86">
        <v>15.846550735715651</v>
      </c>
      <c r="F6" s="85">
        <v>873.654</v>
      </c>
      <c r="G6" s="86">
        <v>-3.830577916524025</v>
      </c>
      <c r="H6" s="384">
        <v>18.996844927289093</v>
      </c>
    </row>
    <row r="7" spans="1:65" x14ac:dyDescent="0.2">
      <c r="A7" s="84" t="s">
        <v>197</v>
      </c>
      <c r="B7" s="383">
        <v>100.96504</v>
      </c>
      <c r="C7" s="86">
        <v>39.641563973832355</v>
      </c>
      <c r="D7" s="85">
        <v>283.46204000000006</v>
      </c>
      <c r="E7" s="86">
        <v>23.519329986753139</v>
      </c>
      <c r="F7" s="85">
        <v>1042.0090400000001</v>
      </c>
      <c r="G7" s="86">
        <v>-10.727739101082392</v>
      </c>
      <c r="H7" s="384">
        <v>22.657578567388668</v>
      </c>
    </row>
    <row r="8" spans="1:65" x14ac:dyDescent="0.2">
      <c r="A8" s="84" t="s">
        <v>611</v>
      </c>
      <c r="B8" s="383">
        <v>187.72084090830558</v>
      </c>
      <c r="C8" s="86">
        <v>-19.398841024345529</v>
      </c>
      <c r="D8" s="85">
        <v>581.06659828211775</v>
      </c>
      <c r="E8" s="86">
        <v>-23.330447418340402</v>
      </c>
      <c r="F8" s="85">
        <v>2272.2229458077254</v>
      </c>
      <c r="G8" s="495">
        <v>-14.130474817963131</v>
      </c>
      <c r="H8" s="384">
        <v>49.4075079399137</v>
      </c>
      <c r="J8" s="85"/>
    </row>
    <row r="9" spans="1:65" x14ac:dyDescent="0.2">
      <c r="A9" s="60" t="s">
        <v>198</v>
      </c>
      <c r="B9" s="61">
        <v>427.40699999999998</v>
      </c>
      <c r="C9" s="636">
        <v>3.8116508202001791</v>
      </c>
      <c r="D9" s="61">
        <v>1190.6768331482169</v>
      </c>
      <c r="E9" s="87">
        <v>-7.1471495683703035</v>
      </c>
      <c r="F9" s="61">
        <v>4598.9426314945085</v>
      </c>
      <c r="G9" s="87">
        <v>-10.455532556695085</v>
      </c>
      <c r="H9" s="87">
        <v>100</v>
      </c>
    </row>
    <row r="10" spans="1:65" x14ac:dyDescent="0.2">
      <c r="H10" s="79" t="s">
        <v>220</v>
      </c>
    </row>
    <row r="11" spans="1:65" x14ac:dyDescent="0.2">
      <c r="A11" s="80" t="s">
        <v>479</v>
      </c>
    </row>
    <row r="12" spans="1:65" x14ac:dyDescent="0.2">
      <c r="A12" s="80" t="s">
        <v>614</v>
      </c>
    </row>
    <row r="13" spans="1:65" x14ac:dyDescent="0.2">
      <c r="A13" s="80" t="s">
        <v>612</v>
      </c>
    </row>
    <row r="14" spans="1:65" x14ac:dyDescent="0.2">
      <c r="A14" s="133" t="s">
        <v>532</v>
      </c>
    </row>
  </sheetData>
  <mergeCells count="3">
    <mergeCell ref="B3:C3"/>
    <mergeCell ref="D3:E3"/>
    <mergeCell ref="F3:H3"/>
  </mergeCells>
  <conditionalFormatting sqref="C9">
    <cfRule type="cellIs" dxfId="122" priority="1" operator="between">
      <formula>0</formula>
      <formula>0.5</formula>
    </cfRule>
    <cfRule type="cellIs" dxfId="12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D608"/>
  <sheetViews>
    <sheetView topLeftCell="A12"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799" t="s">
        <v>451</v>
      </c>
      <c r="B3" s="799" t="s">
        <v>452</v>
      </c>
      <c r="C3" s="781">
        <f>INDICE!A3</f>
        <v>44986</v>
      </c>
      <c r="D3" s="782"/>
      <c r="E3" s="782" t="s">
        <v>115</v>
      </c>
      <c r="F3" s="782"/>
      <c r="G3" s="782" t="s">
        <v>116</v>
      </c>
      <c r="H3" s="782"/>
      <c r="I3" s="782"/>
    </row>
    <row r="4" spans="1:9" x14ac:dyDescent="0.2">
      <c r="A4" s="800"/>
      <c r="B4" s="800"/>
      <c r="C4" s="82" t="s">
        <v>47</v>
      </c>
      <c r="D4" s="82" t="s">
        <v>449</v>
      </c>
      <c r="E4" s="82" t="s">
        <v>47</v>
      </c>
      <c r="F4" s="82" t="s">
        <v>449</v>
      </c>
      <c r="G4" s="82" t="s">
        <v>47</v>
      </c>
      <c r="H4" s="83" t="s">
        <v>449</v>
      </c>
      <c r="I4" s="83" t="s">
        <v>106</v>
      </c>
    </row>
    <row r="5" spans="1:9" x14ac:dyDescent="0.2">
      <c r="A5" s="390"/>
      <c r="B5" s="394" t="s">
        <v>200</v>
      </c>
      <c r="C5" s="392">
        <v>145.53299999999999</v>
      </c>
      <c r="D5" s="142">
        <v>47.349539862377362</v>
      </c>
      <c r="E5" s="141">
        <v>487.28261999999995</v>
      </c>
      <c r="F5" s="525">
        <v>69.984572469017152</v>
      </c>
      <c r="G5" s="526">
        <v>2870.82683</v>
      </c>
      <c r="H5" s="525">
        <v>100.87172602455361</v>
      </c>
      <c r="I5" s="395">
        <v>4.5269979634105146</v>
      </c>
    </row>
    <row r="6" spans="1:9" x14ac:dyDescent="0.2">
      <c r="A6" s="11"/>
      <c r="B6" s="11" t="s">
        <v>231</v>
      </c>
      <c r="C6" s="392">
        <v>665.54325000000017</v>
      </c>
      <c r="D6" s="142">
        <v>50.335087670832458</v>
      </c>
      <c r="E6" s="144">
        <v>1555.8229000000001</v>
      </c>
      <c r="F6" s="142">
        <v>0.89979462544057787</v>
      </c>
      <c r="G6" s="526">
        <v>6652.9556200000006</v>
      </c>
      <c r="H6" s="527">
        <v>42.628756895030527</v>
      </c>
      <c r="I6" s="395">
        <v>10.491025173538784</v>
      </c>
    </row>
    <row r="7" spans="1:9" x14ac:dyDescent="0.2">
      <c r="A7" s="11"/>
      <c r="B7" s="257" t="s">
        <v>201</v>
      </c>
      <c r="C7" s="392">
        <v>634.14778000000001</v>
      </c>
      <c r="D7" s="142">
        <v>46.583622279253738</v>
      </c>
      <c r="E7" s="144">
        <v>1841.9904100000001</v>
      </c>
      <c r="F7" s="142">
        <v>22.340936941851854</v>
      </c>
      <c r="G7" s="526">
        <v>6461.2921700000006</v>
      </c>
      <c r="H7" s="528">
        <v>-10.070497769799767</v>
      </c>
      <c r="I7" s="395">
        <v>10.188791671070703</v>
      </c>
    </row>
    <row r="8" spans="1:9" x14ac:dyDescent="0.2">
      <c r="A8" s="492" t="s">
        <v>303</v>
      </c>
      <c r="B8" s="232"/>
      <c r="C8" s="146">
        <v>1445.2240300000003</v>
      </c>
      <c r="D8" s="147">
        <v>48.366252121359892</v>
      </c>
      <c r="E8" s="146">
        <v>3885.0959300000004</v>
      </c>
      <c r="F8" s="529">
        <v>16.521462664972368</v>
      </c>
      <c r="G8" s="530">
        <v>15985.074620000003</v>
      </c>
      <c r="H8" s="529">
        <v>20.382666401212042</v>
      </c>
      <c r="I8" s="531">
        <v>25.206814808019999</v>
      </c>
    </row>
    <row r="9" spans="1:9" x14ac:dyDescent="0.2">
      <c r="A9" s="390"/>
      <c r="B9" s="11" t="s">
        <v>202</v>
      </c>
      <c r="C9" s="392">
        <v>536.09078</v>
      </c>
      <c r="D9" s="142">
        <v>1.0476356472860957</v>
      </c>
      <c r="E9" s="144">
        <v>1676.1767599999998</v>
      </c>
      <c r="F9" s="525">
        <v>55.40710797019122</v>
      </c>
      <c r="G9" s="526">
        <v>5998.8588</v>
      </c>
      <c r="H9" s="532">
        <v>107.77698428815738</v>
      </c>
      <c r="I9" s="395">
        <v>9.4595819178641456</v>
      </c>
    </row>
    <row r="10" spans="1:9" x14ac:dyDescent="0.2">
      <c r="A10" s="390"/>
      <c r="B10" s="11" t="s">
        <v>203</v>
      </c>
      <c r="C10" s="392">
        <v>0</v>
      </c>
      <c r="D10" s="142" t="s">
        <v>142</v>
      </c>
      <c r="E10" s="144">
        <v>440.84813000000003</v>
      </c>
      <c r="F10" s="525">
        <v>208.5007952405372</v>
      </c>
      <c r="G10" s="144">
        <v>1272.0884700000001</v>
      </c>
      <c r="H10" s="525">
        <v>342.55027814716249</v>
      </c>
      <c r="I10" s="476">
        <v>2.0059523802653043</v>
      </c>
    </row>
    <row r="11" spans="1:9" x14ac:dyDescent="0.2">
      <c r="A11" s="11"/>
      <c r="B11" s="11" t="s">
        <v>692</v>
      </c>
      <c r="C11" s="392">
        <v>0</v>
      </c>
      <c r="D11" s="142" t="s">
        <v>142</v>
      </c>
      <c r="E11" s="144">
        <v>148.184</v>
      </c>
      <c r="F11" s="533" t="s">
        <v>142</v>
      </c>
      <c r="G11" s="144">
        <v>148.184</v>
      </c>
      <c r="H11" s="533" t="s">
        <v>142</v>
      </c>
      <c r="I11" s="502">
        <v>0.23367089202312621</v>
      </c>
    </row>
    <row r="12" spans="1:9" x14ac:dyDescent="0.2">
      <c r="A12" s="642"/>
      <c r="B12" s="11" t="s">
        <v>595</v>
      </c>
      <c r="C12" s="392">
        <v>0</v>
      </c>
      <c r="D12" s="142" t="s">
        <v>142</v>
      </c>
      <c r="E12" s="144">
        <v>101.20608</v>
      </c>
      <c r="F12" s="142" t="s">
        <v>142</v>
      </c>
      <c r="G12" s="144">
        <v>433.90102000000002</v>
      </c>
      <c r="H12" s="527">
        <v>175.91311510706919</v>
      </c>
      <c r="I12" s="502">
        <v>0.68421717859650388</v>
      </c>
    </row>
    <row r="13" spans="1:9" x14ac:dyDescent="0.2">
      <c r="A13" s="11"/>
      <c r="B13" s="11" t="s">
        <v>204</v>
      </c>
      <c r="C13" s="392">
        <v>100.69732</v>
      </c>
      <c r="D13" s="142" t="s">
        <v>142</v>
      </c>
      <c r="E13" s="144">
        <v>100.69732</v>
      </c>
      <c r="F13" s="142" t="s">
        <v>142</v>
      </c>
      <c r="G13" s="526">
        <v>827.95922999999993</v>
      </c>
      <c r="H13" s="527" t="s">
        <v>142</v>
      </c>
      <c r="I13" s="395">
        <v>1.3056063531344861</v>
      </c>
    </row>
    <row r="14" spans="1:9" x14ac:dyDescent="0.2">
      <c r="A14" s="11"/>
      <c r="B14" s="257" t="s">
        <v>695</v>
      </c>
      <c r="C14" s="392">
        <v>0</v>
      </c>
      <c r="D14" s="142" t="s">
        <v>142</v>
      </c>
      <c r="E14" s="144">
        <v>136.44986</v>
      </c>
      <c r="F14" s="142" t="s">
        <v>142</v>
      </c>
      <c r="G14" s="526">
        <v>726.15662999999995</v>
      </c>
      <c r="H14" s="527">
        <v>405.82350330654322</v>
      </c>
      <c r="I14" s="395">
        <v>1.1450741475503914</v>
      </c>
    </row>
    <row r="15" spans="1:9" x14ac:dyDescent="0.2">
      <c r="A15" s="492" t="s">
        <v>590</v>
      </c>
      <c r="B15" s="232"/>
      <c r="C15" s="146">
        <v>636.78809999999999</v>
      </c>
      <c r="D15" s="147">
        <v>20.028051803703065</v>
      </c>
      <c r="E15" s="146">
        <v>2603.5621499999997</v>
      </c>
      <c r="F15" s="529">
        <v>113.14961751261275</v>
      </c>
      <c r="G15" s="530">
        <v>9407.1481499999991</v>
      </c>
      <c r="H15" s="529">
        <v>170.67607116397181</v>
      </c>
      <c r="I15" s="531">
        <v>14.834102869433957</v>
      </c>
    </row>
    <row r="16" spans="1:9" x14ac:dyDescent="0.2">
      <c r="A16" s="391"/>
      <c r="B16" s="393" t="s">
        <v>667</v>
      </c>
      <c r="C16" s="392">
        <v>21.646529999999998</v>
      </c>
      <c r="D16" s="142">
        <v>-50.457681903810247</v>
      </c>
      <c r="E16" s="144">
        <v>113.74848</v>
      </c>
      <c r="F16" s="533">
        <v>-19.606313748627809</v>
      </c>
      <c r="G16" s="144">
        <v>512.23433</v>
      </c>
      <c r="H16" s="533">
        <v>-1.6042049876947275</v>
      </c>
      <c r="I16" s="476">
        <v>0.80774073325034013</v>
      </c>
    </row>
    <row r="17" spans="1:9" x14ac:dyDescent="0.2">
      <c r="A17" s="391"/>
      <c r="B17" s="393" t="s">
        <v>533</v>
      </c>
      <c r="C17" s="392">
        <v>227.75568000000001</v>
      </c>
      <c r="D17" s="142" t="s">
        <v>142</v>
      </c>
      <c r="E17" s="144">
        <v>802.46795999999995</v>
      </c>
      <c r="F17" s="533">
        <v>166.24410519480736</v>
      </c>
      <c r="G17" s="144">
        <v>2443.2422800000004</v>
      </c>
      <c r="H17" s="533">
        <v>103.81315195388967</v>
      </c>
      <c r="I17" s="475">
        <v>3.852741206852405</v>
      </c>
    </row>
    <row r="18" spans="1:9" x14ac:dyDescent="0.2">
      <c r="A18" s="391"/>
      <c r="B18" s="393" t="s">
        <v>206</v>
      </c>
      <c r="C18" s="392">
        <v>28.449470000000002</v>
      </c>
      <c r="D18" s="142">
        <v>-4.5203813349138304</v>
      </c>
      <c r="E18" s="144">
        <v>85.799880000000002</v>
      </c>
      <c r="F18" s="533">
        <v>-56.258408351372516</v>
      </c>
      <c r="G18" s="526">
        <v>506.22654</v>
      </c>
      <c r="H18" s="533">
        <v>-26.932784529453251</v>
      </c>
      <c r="I18" s="395">
        <v>0.79826706775077472</v>
      </c>
    </row>
    <row r="19" spans="1:9" x14ac:dyDescent="0.2">
      <c r="A19" s="391"/>
      <c r="B19" s="393" t="s">
        <v>563</v>
      </c>
      <c r="C19" s="392">
        <v>262.93457000000001</v>
      </c>
      <c r="D19" s="73">
        <v>47.280538699189222</v>
      </c>
      <c r="E19" s="144">
        <v>1082.18451</v>
      </c>
      <c r="F19" s="73">
        <v>11.189423500787157</v>
      </c>
      <c r="G19" s="526">
        <v>3406.5265899999999</v>
      </c>
      <c r="H19" s="533">
        <v>-16.339664343158248</v>
      </c>
      <c r="I19" s="395">
        <v>5.3717412607690331</v>
      </c>
    </row>
    <row r="20" spans="1:9" x14ac:dyDescent="0.2">
      <c r="A20" s="391"/>
      <c r="B20" s="393" t="s">
        <v>207</v>
      </c>
      <c r="C20" s="392">
        <v>200.16102999999998</v>
      </c>
      <c r="D20" s="142">
        <v>256.11406052626893</v>
      </c>
      <c r="E20" s="144">
        <v>594.74102999999991</v>
      </c>
      <c r="F20" s="73">
        <v>68.860100895112538</v>
      </c>
      <c r="G20" s="526">
        <v>1273.5314900000001</v>
      </c>
      <c r="H20" s="533">
        <v>-28.597010465793488</v>
      </c>
      <c r="I20" s="395">
        <v>2.0082278740474075</v>
      </c>
    </row>
    <row r="21" spans="1:9" x14ac:dyDescent="0.2">
      <c r="A21" s="642"/>
      <c r="B21" s="393" t="s">
        <v>208</v>
      </c>
      <c r="C21" s="392">
        <v>84.257000000000005</v>
      </c>
      <c r="D21" s="142">
        <v>29.816504785709636</v>
      </c>
      <c r="E21" s="144">
        <v>150.971</v>
      </c>
      <c r="F21" s="533">
        <v>-75.841613050748805</v>
      </c>
      <c r="G21" s="526">
        <v>630.38789999999995</v>
      </c>
      <c r="H21" s="533">
        <v>-36.992650667317015</v>
      </c>
      <c r="I21" s="395">
        <v>0.99405673293732988</v>
      </c>
    </row>
    <row r="22" spans="1:9" x14ac:dyDescent="0.2">
      <c r="A22" s="642"/>
      <c r="B22" s="393" t="s">
        <v>209</v>
      </c>
      <c r="C22" s="392">
        <v>0</v>
      </c>
      <c r="D22" s="142">
        <v>-100</v>
      </c>
      <c r="E22" s="144">
        <v>0</v>
      </c>
      <c r="F22" s="533">
        <v>-100</v>
      </c>
      <c r="G22" s="526">
        <v>199.65363000000002</v>
      </c>
      <c r="H22" s="533">
        <v>-91.927365269599804</v>
      </c>
      <c r="I22" s="395">
        <v>0.31483319263722936</v>
      </c>
    </row>
    <row r="23" spans="1:9" x14ac:dyDescent="0.2">
      <c r="A23" s="492" t="s">
        <v>442</v>
      </c>
      <c r="B23" s="146"/>
      <c r="C23" s="146">
        <v>825.20428000000004</v>
      </c>
      <c r="D23" s="147">
        <v>44.062520714771978</v>
      </c>
      <c r="E23" s="146">
        <v>2829.9128599999999</v>
      </c>
      <c r="F23" s="529">
        <v>-8.3662790449550197</v>
      </c>
      <c r="G23" s="530">
        <v>8971.8027600000023</v>
      </c>
      <c r="H23" s="529">
        <v>-23.587819220435918</v>
      </c>
      <c r="I23" s="531">
        <v>14.147608068244521</v>
      </c>
    </row>
    <row r="24" spans="1:9" x14ac:dyDescent="0.2">
      <c r="A24" s="642"/>
      <c r="B24" s="393" t="s">
        <v>210</v>
      </c>
      <c r="C24" s="392">
        <v>416.50910999999996</v>
      </c>
      <c r="D24" s="73">
        <v>13.469777597561974</v>
      </c>
      <c r="E24" s="144">
        <v>1006.5478999999999</v>
      </c>
      <c r="F24" s="73">
        <v>-12.474125334861862</v>
      </c>
      <c r="G24" s="526">
        <v>4629.7289300000002</v>
      </c>
      <c r="H24" s="533">
        <v>8.2645673160889537</v>
      </c>
      <c r="I24" s="395">
        <v>7.3006052535926527</v>
      </c>
    </row>
    <row r="25" spans="1:9" x14ac:dyDescent="0.2">
      <c r="A25" s="642"/>
      <c r="B25" s="393" t="s">
        <v>240</v>
      </c>
      <c r="C25" s="392">
        <v>0</v>
      </c>
      <c r="D25" s="142" t="s">
        <v>142</v>
      </c>
      <c r="E25" s="144">
        <v>0</v>
      </c>
      <c r="F25" s="533" t="s">
        <v>142</v>
      </c>
      <c r="G25" s="526">
        <v>312.45745999999997</v>
      </c>
      <c r="H25" s="533" t="s">
        <v>142</v>
      </c>
      <c r="I25" s="395">
        <v>0.49271320383766315</v>
      </c>
    </row>
    <row r="26" spans="1:9" x14ac:dyDescent="0.2">
      <c r="A26" s="642"/>
      <c r="B26" s="393" t="s">
        <v>211</v>
      </c>
      <c r="C26" s="392">
        <v>279.69718</v>
      </c>
      <c r="D26" s="142">
        <v>-21.664349948846052</v>
      </c>
      <c r="E26" s="144">
        <v>836.80869999999993</v>
      </c>
      <c r="F26" s="533">
        <v>-12.201964019966718</v>
      </c>
      <c r="G26" s="526">
        <v>5096.1858999999995</v>
      </c>
      <c r="H26" s="533">
        <v>32.468506527490675</v>
      </c>
      <c r="I26" s="395">
        <v>8.0361598092147482</v>
      </c>
    </row>
    <row r="27" spans="1:9" x14ac:dyDescent="0.2">
      <c r="A27" s="492" t="s">
        <v>340</v>
      </c>
      <c r="B27" s="146"/>
      <c r="C27" s="146">
        <v>696.20628999999997</v>
      </c>
      <c r="D27" s="147">
        <v>-3.8542868951939431</v>
      </c>
      <c r="E27" s="146">
        <v>1843.3566000000001</v>
      </c>
      <c r="F27" s="529">
        <v>-12.350784621830819</v>
      </c>
      <c r="G27" s="530">
        <v>10038.372289999999</v>
      </c>
      <c r="H27" s="529">
        <v>23.573488997557803</v>
      </c>
      <c r="I27" s="531">
        <v>15.829478266645063</v>
      </c>
    </row>
    <row r="28" spans="1:9" x14ac:dyDescent="0.2">
      <c r="A28" s="391"/>
      <c r="B28" s="393" t="s">
        <v>212</v>
      </c>
      <c r="C28" s="392">
        <v>130.84183999999999</v>
      </c>
      <c r="D28" s="142">
        <v>-8.7695214720504406</v>
      </c>
      <c r="E28" s="144">
        <v>671.61245000000008</v>
      </c>
      <c r="F28" s="142">
        <v>368.2869424553233</v>
      </c>
      <c r="G28" s="144">
        <v>2843.8310000000006</v>
      </c>
      <c r="H28" s="142">
        <v>304.6834908125698</v>
      </c>
      <c r="I28" s="395">
        <v>4.4844283224438479</v>
      </c>
    </row>
    <row r="29" spans="1:9" x14ac:dyDescent="0.2">
      <c r="A29" s="391"/>
      <c r="B29" s="393" t="s">
        <v>213</v>
      </c>
      <c r="C29" s="392">
        <v>163.68188000000001</v>
      </c>
      <c r="D29" s="142">
        <v>-47.790436126663899</v>
      </c>
      <c r="E29" s="144">
        <v>605.43142999999998</v>
      </c>
      <c r="F29" s="142">
        <v>-30.277211087199735</v>
      </c>
      <c r="G29" s="144">
        <v>2908.6763900000005</v>
      </c>
      <c r="H29" s="142">
        <v>19.935418745170363</v>
      </c>
      <c r="I29" s="502">
        <v>4.5866828176989873</v>
      </c>
    </row>
    <row r="30" spans="1:9" x14ac:dyDescent="0.2">
      <c r="A30" s="391"/>
      <c r="B30" s="393" t="s">
        <v>214</v>
      </c>
      <c r="C30" s="392">
        <v>0</v>
      </c>
      <c r="D30" s="142">
        <v>-100</v>
      </c>
      <c r="E30" s="144">
        <v>0</v>
      </c>
      <c r="F30" s="142">
        <v>-100</v>
      </c>
      <c r="G30" s="144">
        <v>228.35367000000002</v>
      </c>
      <c r="H30" s="142">
        <v>-52.659786873577353</v>
      </c>
      <c r="I30" s="476">
        <v>0.36009019709047269</v>
      </c>
    </row>
    <row r="31" spans="1:9" x14ac:dyDescent="0.2">
      <c r="A31" s="391"/>
      <c r="B31" s="393" t="s">
        <v>215</v>
      </c>
      <c r="C31" s="392">
        <v>0</v>
      </c>
      <c r="D31" s="142" t="s">
        <v>142</v>
      </c>
      <c r="E31" s="144">
        <v>65.257360000000006</v>
      </c>
      <c r="F31" s="142" t="s">
        <v>142</v>
      </c>
      <c r="G31" s="144">
        <v>65.257360000000006</v>
      </c>
      <c r="H31" s="142" t="s">
        <v>142</v>
      </c>
      <c r="I31" s="476">
        <v>0.10290412947601818</v>
      </c>
    </row>
    <row r="32" spans="1:9" x14ac:dyDescent="0.2">
      <c r="A32" s="391"/>
      <c r="B32" s="393" t="s">
        <v>631</v>
      </c>
      <c r="C32" s="392">
        <v>0</v>
      </c>
      <c r="D32" s="142" t="s">
        <v>142</v>
      </c>
      <c r="E32" s="144">
        <v>0</v>
      </c>
      <c r="F32" s="142" t="s">
        <v>142</v>
      </c>
      <c r="G32" s="144">
        <v>143.79879</v>
      </c>
      <c r="H32" s="142">
        <v>-65.289138358610444</v>
      </c>
      <c r="I32" s="395">
        <v>0.22675586791520139</v>
      </c>
    </row>
    <row r="33" spans="1:9" x14ac:dyDescent="0.2">
      <c r="A33" s="391"/>
      <c r="B33" s="393" t="s">
        <v>673</v>
      </c>
      <c r="C33" s="392">
        <v>0</v>
      </c>
      <c r="D33" s="142" t="s">
        <v>142</v>
      </c>
      <c r="E33" s="144">
        <v>0</v>
      </c>
      <c r="F33" s="73" t="s">
        <v>142</v>
      </c>
      <c r="G33" s="144">
        <v>129.78887</v>
      </c>
      <c r="H33" s="533">
        <v>-47.527093179416859</v>
      </c>
      <c r="I33" s="476">
        <v>0.20466366832838612</v>
      </c>
    </row>
    <row r="34" spans="1:9" x14ac:dyDescent="0.2">
      <c r="A34" s="642"/>
      <c r="B34" s="393" t="s">
        <v>546</v>
      </c>
      <c r="C34" s="392">
        <v>232.42756000000003</v>
      </c>
      <c r="D34" s="142">
        <v>-12.207182497094474</v>
      </c>
      <c r="E34" s="144">
        <v>232.42756000000003</v>
      </c>
      <c r="F34" s="73">
        <v>-56.558633909355983</v>
      </c>
      <c r="G34" s="144">
        <v>935.73982000000001</v>
      </c>
      <c r="H34" s="533">
        <v>-29.867810383040677</v>
      </c>
      <c r="I34" s="476">
        <v>1.475565232690166</v>
      </c>
    </row>
    <row r="35" spans="1:9" x14ac:dyDescent="0.2">
      <c r="A35" s="642"/>
      <c r="B35" s="393" t="s">
        <v>216</v>
      </c>
      <c r="C35" s="392">
        <v>318.81902000000002</v>
      </c>
      <c r="D35" s="142">
        <v>-35.612972065027911</v>
      </c>
      <c r="E35" s="144">
        <v>1061.7323299999998</v>
      </c>
      <c r="F35" s="73">
        <v>-18.240826406449457</v>
      </c>
      <c r="G35" s="144">
        <v>4760.5423599999995</v>
      </c>
      <c r="H35" s="533">
        <v>-18.614553813830582</v>
      </c>
      <c r="I35" s="476">
        <v>7.5068845474213024</v>
      </c>
    </row>
    <row r="36" spans="1:9" x14ac:dyDescent="0.2">
      <c r="A36" s="642"/>
      <c r="B36" s="393" t="s">
        <v>217</v>
      </c>
      <c r="C36" s="392">
        <v>242.864</v>
      </c>
      <c r="D36" s="142">
        <v>-75.009658824898935</v>
      </c>
      <c r="E36" s="144">
        <v>1190.85565</v>
      </c>
      <c r="F36" s="533">
        <v>-50.02281854488475</v>
      </c>
      <c r="G36" s="526">
        <v>6930.8003700000008</v>
      </c>
      <c r="H36" s="533">
        <v>-29.758866797632987</v>
      </c>
      <c r="I36" s="395">
        <v>10.929157701857918</v>
      </c>
    </row>
    <row r="37" spans="1:9" x14ac:dyDescent="0.2">
      <c r="A37" s="642"/>
      <c r="B37" s="393" t="s">
        <v>218</v>
      </c>
      <c r="C37" s="392">
        <v>0</v>
      </c>
      <c r="D37" s="142" t="s">
        <v>142</v>
      </c>
      <c r="E37" s="144">
        <v>0</v>
      </c>
      <c r="F37" s="533" t="s">
        <v>142</v>
      </c>
      <c r="G37" s="144">
        <v>66.49991</v>
      </c>
      <c r="H37" s="533">
        <v>-8.2308864342572807</v>
      </c>
      <c r="I37" s="395">
        <v>0.10486350273415221</v>
      </c>
    </row>
    <row r="38" spans="1:9" x14ac:dyDescent="0.2">
      <c r="A38" s="642"/>
      <c r="B38" s="393" t="s">
        <v>219</v>
      </c>
      <c r="C38" s="392">
        <v>0</v>
      </c>
      <c r="D38" s="142" t="s">
        <v>142</v>
      </c>
      <c r="E38" s="144">
        <v>0</v>
      </c>
      <c r="F38" s="533" t="s">
        <v>142</v>
      </c>
      <c r="G38" s="144">
        <v>0</v>
      </c>
      <c r="H38" s="533">
        <v>-100</v>
      </c>
      <c r="I38" s="392">
        <v>0</v>
      </c>
    </row>
    <row r="39" spans="1:9" x14ac:dyDescent="0.2">
      <c r="A39" s="492" t="s">
        <v>443</v>
      </c>
      <c r="B39" s="146"/>
      <c r="C39" s="146">
        <v>1088.6343000000002</v>
      </c>
      <c r="D39" s="147">
        <v>-52.418199951987866</v>
      </c>
      <c r="E39" s="146">
        <v>3827.3167800000006</v>
      </c>
      <c r="F39" s="529">
        <v>-29.411256774582135</v>
      </c>
      <c r="G39" s="530">
        <v>19013.288540000005</v>
      </c>
      <c r="H39" s="529">
        <v>-12.277884687384018</v>
      </c>
      <c r="I39" s="531">
        <v>29.981995987656457</v>
      </c>
    </row>
    <row r="40" spans="1:9" x14ac:dyDescent="0.2">
      <c r="A40" s="150" t="s">
        <v>186</v>
      </c>
      <c r="B40" s="150"/>
      <c r="C40" s="150">
        <v>4692.0570000000007</v>
      </c>
      <c r="D40" s="677">
        <v>-7.8085730364002428</v>
      </c>
      <c r="E40" s="150">
        <v>14989.244320000002</v>
      </c>
      <c r="F40" s="669">
        <v>-1.1856139426277843</v>
      </c>
      <c r="G40" s="150">
        <v>63415.686360000007</v>
      </c>
      <c r="H40" s="669">
        <v>8.787526797724091</v>
      </c>
      <c r="I40" s="670">
        <v>100</v>
      </c>
    </row>
    <row r="41" spans="1:9" x14ac:dyDescent="0.2">
      <c r="A41" s="151" t="s">
        <v>526</v>
      </c>
      <c r="B41" s="477"/>
      <c r="C41" s="152">
        <v>1885.5379099999998</v>
      </c>
      <c r="D41" s="534">
        <v>-35.266757564891158</v>
      </c>
      <c r="E41" s="152">
        <v>5706.1133400000008</v>
      </c>
      <c r="F41" s="534">
        <v>-22.16791199603221</v>
      </c>
      <c r="G41" s="152">
        <v>29389.720250000002</v>
      </c>
      <c r="H41" s="534">
        <v>2.3447463423580772</v>
      </c>
      <c r="I41" s="535">
        <v>46.34455910980698</v>
      </c>
    </row>
    <row r="42" spans="1:9" x14ac:dyDescent="0.2">
      <c r="A42" s="151" t="s">
        <v>527</v>
      </c>
      <c r="B42" s="477"/>
      <c r="C42" s="152">
        <v>2806.5190900000007</v>
      </c>
      <c r="D42" s="534">
        <v>28.935137843312742</v>
      </c>
      <c r="E42" s="152">
        <v>9283.1309799999981</v>
      </c>
      <c r="F42" s="534">
        <v>18.440835958195752</v>
      </c>
      <c r="G42" s="152">
        <v>34025.966110000008</v>
      </c>
      <c r="H42" s="534">
        <v>15.04289027112933</v>
      </c>
      <c r="I42" s="535">
        <v>53.655440890193027</v>
      </c>
    </row>
    <row r="43" spans="1:9" s="1" customFormat="1" x14ac:dyDescent="0.2">
      <c r="A43" s="153" t="s">
        <v>528</v>
      </c>
      <c r="B43" s="478"/>
      <c r="C43" s="154">
        <v>1758.0915300000004</v>
      </c>
      <c r="D43" s="536">
        <v>56.274770717158006</v>
      </c>
      <c r="E43" s="154">
        <v>5157.4559700000009</v>
      </c>
      <c r="F43" s="536">
        <v>10.903135714178397</v>
      </c>
      <c r="G43" s="154">
        <v>19667.309020000004</v>
      </c>
      <c r="H43" s="536">
        <v>15.398829585687876</v>
      </c>
      <c r="I43" s="537">
        <v>31.013318863020821</v>
      </c>
    </row>
    <row r="44" spans="1:9" s="1" customFormat="1" x14ac:dyDescent="0.2">
      <c r="A44" s="153" t="s">
        <v>529</v>
      </c>
      <c r="B44" s="478"/>
      <c r="C44" s="154">
        <v>2933.9654700000001</v>
      </c>
      <c r="D44" s="536">
        <v>-25.993536359818641</v>
      </c>
      <c r="E44" s="154">
        <v>9831.7883499999971</v>
      </c>
      <c r="F44" s="536">
        <v>-6.5301744537197406</v>
      </c>
      <c r="G44" s="154">
        <v>43748.377340000006</v>
      </c>
      <c r="H44" s="536">
        <v>6.0560097271557423</v>
      </c>
      <c r="I44" s="537">
        <v>68.986681136979186</v>
      </c>
    </row>
    <row r="45" spans="1:9" s="1" customFormat="1" x14ac:dyDescent="0.2">
      <c r="A45" s="712" t="s">
        <v>693</v>
      </c>
      <c r="B45" s="713"/>
      <c r="C45" s="736">
        <v>28.449470000000002</v>
      </c>
      <c r="D45" s="719">
        <v>-4.5203813349138304</v>
      </c>
      <c r="E45" s="484">
        <v>85.799880000000002</v>
      </c>
      <c r="F45" s="714">
        <v>-56.258408351372516</v>
      </c>
      <c r="G45" s="484">
        <v>506.22654</v>
      </c>
      <c r="H45" s="714">
        <v>-26.932784529453251</v>
      </c>
      <c r="I45" s="715">
        <v>0.79826706775077472</v>
      </c>
    </row>
    <row r="46" spans="1:9" s="1" customFormat="1" x14ac:dyDescent="0.2">
      <c r="A46" s="80" t="s">
        <v>479</v>
      </c>
      <c r="I46" s="79" t="s">
        <v>220</v>
      </c>
    </row>
    <row r="47" spans="1:9" s="1" customFormat="1" x14ac:dyDescent="0.2">
      <c r="A47" s="433" t="s">
        <v>531</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20" priority="16" stopIfTrue="1" operator="equal">
      <formula>0</formula>
    </cfRule>
    <cfRule type="cellIs" dxfId="119" priority="17" operator="between">
      <formula>0</formula>
      <formula>0.5</formula>
    </cfRule>
    <cfRule type="cellIs" dxfId="118" priority="18" operator="between">
      <formula>0</formula>
      <formula>0.49</formula>
    </cfRule>
  </conditionalFormatting>
  <conditionalFormatting sqref="F18:F35">
    <cfRule type="cellIs" dxfId="117" priority="26" stopIfTrue="1" operator="equal">
      <formula>0</formula>
    </cfRule>
    <cfRule type="cellIs" dxfId="116" priority="27" operator="between">
      <formula>0</formula>
      <formula>0.5</formula>
    </cfRule>
    <cfRule type="cellIs" dxfId="115" priority="28" operator="between">
      <formula>0</formula>
      <formula>0.49</formula>
    </cfRule>
  </conditionalFormatting>
  <conditionalFormatting sqref="F23:F24">
    <cfRule type="cellIs" dxfId="114" priority="12" operator="between">
      <formula>0</formula>
      <formula>0.5</formula>
    </cfRule>
    <cfRule type="cellIs" dxfId="113" priority="13" operator="between">
      <formula>0</formula>
      <formula>0.49</formula>
    </cfRule>
  </conditionalFormatting>
  <conditionalFormatting sqref="I39:I41">
    <cfRule type="cellIs" dxfId="112" priority="22" operator="between">
      <formula>0</formula>
      <formula>0.5</formula>
    </cfRule>
    <cfRule type="cellIs" dxfId="111" priority="2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1">
        <f>INDICE!A3</f>
        <v>44986</v>
      </c>
      <c r="C3" s="782"/>
      <c r="D3" s="782" t="s">
        <v>115</v>
      </c>
      <c r="E3" s="782"/>
      <c r="F3" s="782" t="s">
        <v>116</v>
      </c>
      <c r="G3" s="782"/>
      <c r="H3" s="1"/>
    </row>
    <row r="4" spans="1:8" x14ac:dyDescent="0.2">
      <c r="A4" s="66"/>
      <c r="B4" s="614" t="s">
        <v>56</v>
      </c>
      <c r="C4" s="614" t="s">
        <v>449</v>
      </c>
      <c r="D4" s="614" t="s">
        <v>56</v>
      </c>
      <c r="E4" s="614" t="s">
        <v>449</v>
      </c>
      <c r="F4" s="614" t="s">
        <v>56</v>
      </c>
      <c r="G4" s="615" t="s">
        <v>449</v>
      </c>
      <c r="H4" s="1"/>
    </row>
    <row r="5" spans="1:8" x14ac:dyDescent="0.2">
      <c r="A5" s="157" t="s">
        <v>8</v>
      </c>
      <c r="B5" s="396">
        <v>73.962499956369001</v>
      </c>
      <c r="C5" s="480">
        <v>-26.081870044372941</v>
      </c>
      <c r="D5" s="396">
        <v>75.059188511321466</v>
      </c>
      <c r="E5" s="480">
        <v>-11.4406817618435</v>
      </c>
      <c r="F5" s="396">
        <v>93.606582172033526</v>
      </c>
      <c r="G5" s="480">
        <v>38.326134385289699</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81">
        <f>INDICE!A3</f>
        <v>44986</v>
      </c>
      <c r="C3" s="782"/>
      <c r="D3" s="782" t="s">
        <v>115</v>
      </c>
      <c r="E3" s="782"/>
      <c r="F3" s="782" t="s">
        <v>116</v>
      </c>
      <c r="G3" s="782"/>
      <c r="H3" s="782"/>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1">
        <v>71.331999999999994</v>
      </c>
      <c r="C6" s="398">
        <v>-23.482402411422079</v>
      </c>
      <c r="D6" s="237">
        <v>246.54699999999997</v>
      </c>
      <c r="E6" s="398">
        <v>17.7329856932745</v>
      </c>
      <c r="F6" s="237">
        <v>1077.5059999999999</v>
      </c>
      <c r="G6" s="398">
        <v>61.765584582286778</v>
      </c>
      <c r="H6" s="398">
        <v>6.018755734892685</v>
      </c>
    </row>
    <row r="7" spans="1:8" x14ac:dyDescent="0.2">
      <c r="A7" s="1" t="s">
        <v>48</v>
      </c>
      <c r="B7" s="461">
        <v>44.857999999999997</v>
      </c>
      <c r="C7" s="401">
        <v>90.536465191351994</v>
      </c>
      <c r="D7" s="461">
        <v>155.917</v>
      </c>
      <c r="E7" s="401">
        <v>-29.507055307643959</v>
      </c>
      <c r="F7" s="237">
        <v>697.79100000000005</v>
      </c>
      <c r="G7" s="398">
        <v>34.784926609066531</v>
      </c>
      <c r="H7" s="398">
        <v>3.8977356812922643</v>
      </c>
    </row>
    <row r="8" spans="1:8" x14ac:dyDescent="0.2">
      <c r="A8" s="1" t="s">
        <v>49</v>
      </c>
      <c r="B8" s="461">
        <v>116.41900000000001</v>
      </c>
      <c r="C8" s="401">
        <v>362.34710087370934</v>
      </c>
      <c r="D8" s="237">
        <v>279.45400000000001</v>
      </c>
      <c r="E8" s="398">
        <v>8.165832549534187</v>
      </c>
      <c r="F8" s="237">
        <v>1537.4690000000001</v>
      </c>
      <c r="G8" s="398">
        <v>80.153007180487108</v>
      </c>
      <c r="H8" s="398">
        <v>8.5880267589876276</v>
      </c>
    </row>
    <row r="9" spans="1:8" x14ac:dyDescent="0.2">
      <c r="A9" s="1" t="s">
        <v>122</v>
      </c>
      <c r="B9" s="461">
        <v>478.07499999999993</v>
      </c>
      <c r="C9" s="398">
        <v>2.5161845087607402</v>
      </c>
      <c r="D9" s="237">
        <v>1687.732</v>
      </c>
      <c r="E9" s="398">
        <v>2.47447142584782</v>
      </c>
      <c r="F9" s="237">
        <v>6368.9229999999998</v>
      </c>
      <c r="G9" s="398">
        <v>-19.422193589982676</v>
      </c>
      <c r="H9" s="398">
        <v>35.575664387335131</v>
      </c>
    </row>
    <row r="10" spans="1:8" x14ac:dyDescent="0.2">
      <c r="A10" s="1" t="s">
        <v>123</v>
      </c>
      <c r="B10" s="461">
        <v>363.85400000000004</v>
      </c>
      <c r="C10" s="398">
        <v>-27.141770124148966</v>
      </c>
      <c r="D10" s="237">
        <v>1497.7830000000001</v>
      </c>
      <c r="E10" s="398">
        <v>11.86751712239243</v>
      </c>
      <c r="F10" s="237">
        <v>5879.45</v>
      </c>
      <c r="G10" s="398">
        <v>29.722374768138156</v>
      </c>
      <c r="H10" s="398">
        <v>32.841555782997773</v>
      </c>
    </row>
    <row r="11" spans="1:8" x14ac:dyDescent="0.2">
      <c r="A11" s="1" t="s">
        <v>225</v>
      </c>
      <c r="B11" s="461">
        <v>193.45</v>
      </c>
      <c r="C11" s="398">
        <v>-5.7628604832424202</v>
      </c>
      <c r="D11" s="237">
        <v>678.68999999999994</v>
      </c>
      <c r="E11" s="398">
        <v>2.3080320601043933</v>
      </c>
      <c r="F11" s="237">
        <v>2341.3319999999999</v>
      </c>
      <c r="G11" s="398">
        <v>-10.042394338815074</v>
      </c>
      <c r="H11" s="398">
        <v>13.078261654494508</v>
      </c>
    </row>
    <row r="12" spans="1:8" x14ac:dyDescent="0.2">
      <c r="A12" s="168" t="s">
        <v>226</v>
      </c>
      <c r="B12" s="462">
        <v>1267.9880000000001</v>
      </c>
      <c r="C12" s="170">
        <v>-3.4257525132010374</v>
      </c>
      <c r="D12" s="169">
        <v>4546.1230000000005</v>
      </c>
      <c r="E12" s="170">
        <v>4.792912816084641</v>
      </c>
      <c r="F12" s="169">
        <v>17902.471000000001</v>
      </c>
      <c r="G12" s="170">
        <v>4.8379490507531289</v>
      </c>
      <c r="H12" s="170">
        <v>100</v>
      </c>
    </row>
    <row r="13" spans="1:8" x14ac:dyDescent="0.2">
      <c r="A13" s="145" t="s">
        <v>227</v>
      </c>
      <c r="B13" s="463"/>
      <c r="C13" s="172"/>
      <c r="D13" s="171"/>
      <c r="E13" s="172"/>
      <c r="F13" s="171"/>
      <c r="G13" s="172"/>
      <c r="H13" s="172"/>
    </row>
    <row r="14" spans="1:8" x14ac:dyDescent="0.2">
      <c r="A14" s="1" t="s">
        <v>410</v>
      </c>
      <c r="B14" s="461">
        <v>26.783000000000001</v>
      </c>
      <c r="C14" s="720">
        <v>-52.588068684722955</v>
      </c>
      <c r="D14" s="237">
        <v>85.197000000000003</v>
      </c>
      <c r="E14" s="398">
        <v>-34.004415353034602</v>
      </c>
      <c r="F14" s="237">
        <v>484.24199999999996</v>
      </c>
      <c r="G14" s="398">
        <v>-13.987001476055399</v>
      </c>
      <c r="H14" s="398">
        <v>2.427927590056167</v>
      </c>
    </row>
    <row r="15" spans="1:8" x14ac:dyDescent="0.2">
      <c r="A15" s="1" t="s">
        <v>48</v>
      </c>
      <c r="B15" s="461">
        <v>422.45099999999996</v>
      </c>
      <c r="C15" s="398">
        <v>14.689257867645455</v>
      </c>
      <c r="D15" s="237">
        <v>1040.6120000000001</v>
      </c>
      <c r="E15" s="398">
        <v>-4.1618123394618216</v>
      </c>
      <c r="F15" s="237">
        <v>4156.1349999999993</v>
      </c>
      <c r="G15" s="398">
        <v>-9.3761461168416602</v>
      </c>
      <c r="H15" s="398">
        <v>20.838330492807497</v>
      </c>
    </row>
    <row r="16" spans="1:8" x14ac:dyDescent="0.2">
      <c r="A16" s="1" t="s">
        <v>49</v>
      </c>
      <c r="B16" s="461">
        <v>94.093999999999994</v>
      </c>
      <c r="C16" s="473">
        <v>105.17662450937635</v>
      </c>
      <c r="D16" s="237">
        <v>196.26</v>
      </c>
      <c r="E16" s="398">
        <v>170.66984788095269</v>
      </c>
      <c r="F16" s="237">
        <v>524.18299999999999</v>
      </c>
      <c r="G16" s="398">
        <v>-26.061542150660483</v>
      </c>
      <c r="H16" s="398">
        <v>2.6281866668698957</v>
      </c>
    </row>
    <row r="17" spans="1:8" x14ac:dyDescent="0.2">
      <c r="A17" s="1" t="s">
        <v>122</v>
      </c>
      <c r="B17" s="461">
        <v>535.57499999999993</v>
      </c>
      <c r="C17" s="398">
        <v>-6.456480845913239</v>
      </c>
      <c r="D17" s="237">
        <v>1543.2449999999999</v>
      </c>
      <c r="E17" s="398">
        <v>-16.317185059864652</v>
      </c>
      <c r="F17" s="237">
        <v>6927.9579999999996</v>
      </c>
      <c r="G17" s="398">
        <v>-21.381929763043598</v>
      </c>
      <c r="H17" s="398">
        <v>34.73589728059595</v>
      </c>
    </row>
    <row r="18" spans="1:8" x14ac:dyDescent="0.2">
      <c r="A18" s="1" t="s">
        <v>123</v>
      </c>
      <c r="B18" s="461">
        <v>247.56299999999999</v>
      </c>
      <c r="C18" s="398">
        <v>-30.997315851527286</v>
      </c>
      <c r="D18" s="237">
        <v>668.00099999999998</v>
      </c>
      <c r="E18" s="398">
        <v>-7.4269013141757325</v>
      </c>
      <c r="F18" s="237">
        <v>1934.4120000000003</v>
      </c>
      <c r="G18" s="398">
        <v>-20.458234047233791</v>
      </c>
      <c r="H18" s="398">
        <v>9.698894902416006</v>
      </c>
    </row>
    <row r="19" spans="1:8" x14ac:dyDescent="0.2">
      <c r="A19" s="1" t="s">
        <v>225</v>
      </c>
      <c r="B19" s="461">
        <v>422.47799999999995</v>
      </c>
      <c r="C19" s="398">
        <v>-25.118044920878006</v>
      </c>
      <c r="D19" s="237">
        <v>1542.2910000000002</v>
      </c>
      <c r="E19" s="398">
        <v>9.4029795691953417</v>
      </c>
      <c r="F19" s="237">
        <v>5917.7339999999995</v>
      </c>
      <c r="G19" s="398">
        <v>12.03848784030523</v>
      </c>
      <c r="H19" s="398">
        <v>29.670763067254473</v>
      </c>
    </row>
    <row r="20" spans="1:8" x14ac:dyDescent="0.2">
      <c r="A20" s="173" t="s">
        <v>228</v>
      </c>
      <c r="B20" s="464">
        <v>1748.9440000000002</v>
      </c>
      <c r="C20" s="175">
        <v>-11.049537178313491</v>
      </c>
      <c r="D20" s="174">
        <v>5075.6060000000007</v>
      </c>
      <c r="E20" s="175">
        <v>-3.5586137811682255</v>
      </c>
      <c r="F20" s="174">
        <v>19944.664000000001</v>
      </c>
      <c r="G20" s="175">
        <v>-10.89791972957901</v>
      </c>
      <c r="H20" s="175">
        <v>100</v>
      </c>
    </row>
    <row r="21" spans="1:8" x14ac:dyDescent="0.2">
      <c r="A21" s="145" t="s">
        <v>454</v>
      </c>
      <c r="B21" s="465"/>
      <c r="C21" s="400"/>
      <c r="D21" s="399"/>
      <c r="E21" s="400"/>
      <c r="F21" s="399"/>
      <c r="G21" s="400"/>
      <c r="H21" s="400"/>
    </row>
    <row r="22" spans="1:8" x14ac:dyDescent="0.2">
      <c r="A22" s="1" t="s">
        <v>410</v>
      </c>
      <c r="B22" s="461">
        <v>-44.548999999999992</v>
      </c>
      <c r="C22" s="398">
        <v>21.277870035118251</v>
      </c>
      <c r="D22" s="237">
        <v>-161.34999999999997</v>
      </c>
      <c r="E22" s="398">
        <v>100.89146755979439</v>
      </c>
      <c r="F22" s="237">
        <v>-593.2639999999999</v>
      </c>
      <c r="G22" s="398">
        <v>475.40347610179981</v>
      </c>
      <c r="H22" s="401" t="s">
        <v>455</v>
      </c>
    </row>
    <row r="23" spans="1:8" x14ac:dyDescent="0.2">
      <c r="A23" s="1" t="s">
        <v>48</v>
      </c>
      <c r="B23" s="461">
        <v>377.59299999999996</v>
      </c>
      <c r="C23" s="398">
        <v>9.5104132528617882</v>
      </c>
      <c r="D23" s="237">
        <v>884.69500000000005</v>
      </c>
      <c r="E23" s="398">
        <v>2.3218292429044158</v>
      </c>
      <c r="F23" s="237">
        <v>3458.3439999999991</v>
      </c>
      <c r="G23" s="398">
        <v>-14.995633451814719</v>
      </c>
      <c r="H23" s="401" t="s">
        <v>455</v>
      </c>
    </row>
    <row r="24" spans="1:8" x14ac:dyDescent="0.2">
      <c r="A24" s="1" t="s">
        <v>49</v>
      </c>
      <c r="B24" s="461">
        <v>-22.325000000000017</v>
      </c>
      <c r="C24" s="401">
        <v>-207.95454545454555</v>
      </c>
      <c r="D24" s="237">
        <v>-83.194000000000017</v>
      </c>
      <c r="E24" s="398">
        <v>-55.235461237140001</v>
      </c>
      <c r="F24" s="237">
        <v>-1013.2860000000001</v>
      </c>
      <c r="G24" s="398">
        <v>601.33791069982522</v>
      </c>
      <c r="H24" s="401" t="s">
        <v>455</v>
      </c>
    </row>
    <row r="25" spans="1:8" x14ac:dyDescent="0.2">
      <c r="A25" s="1" t="s">
        <v>122</v>
      </c>
      <c r="B25" s="461">
        <v>57.5</v>
      </c>
      <c r="C25" s="398">
        <v>-45.856873822975544</v>
      </c>
      <c r="D25" s="237">
        <v>-144.48700000000008</v>
      </c>
      <c r="E25" s="398">
        <v>-173.27595825176752</v>
      </c>
      <c r="F25" s="237">
        <v>559.03499999999985</v>
      </c>
      <c r="G25" s="398">
        <v>-38.43931972549391</v>
      </c>
      <c r="H25" s="401" t="s">
        <v>455</v>
      </c>
    </row>
    <row r="26" spans="1:8" x14ac:dyDescent="0.2">
      <c r="A26" s="1" t="s">
        <v>123</v>
      </c>
      <c r="B26" s="461">
        <v>-116.29100000000005</v>
      </c>
      <c r="C26" s="398">
        <v>-17.305353879411463</v>
      </c>
      <c r="D26" s="237">
        <v>-829.78200000000015</v>
      </c>
      <c r="E26" s="398">
        <v>34.421842322253326</v>
      </c>
      <c r="F26" s="237">
        <v>-3945.0379999999996</v>
      </c>
      <c r="G26" s="398">
        <v>87.824249614833022</v>
      </c>
      <c r="H26" s="401" t="s">
        <v>455</v>
      </c>
    </row>
    <row r="27" spans="1:8" x14ac:dyDescent="0.2">
      <c r="A27" s="1" t="s">
        <v>225</v>
      </c>
      <c r="B27" s="461">
        <v>229.02799999999996</v>
      </c>
      <c r="C27" s="398">
        <v>-36.188257845934388</v>
      </c>
      <c r="D27" s="237">
        <v>863.60100000000023</v>
      </c>
      <c r="E27" s="398">
        <v>15.709146451755576</v>
      </c>
      <c r="F27" s="237">
        <v>3576.4019999999996</v>
      </c>
      <c r="G27" s="398">
        <v>33.489177618441559</v>
      </c>
      <c r="H27" s="401" t="s">
        <v>455</v>
      </c>
    </row>
    <row r="28" spans="1:8" x14ac:dyDescent="0.2">
      <c r="A28" s="173" t="s">
        <v>229</v>
      </c>
      <c r="B28" s="464">
        <v>480.95600000000013</v>
      </c>
      <c r="C28" s="175">
        <v>-26.372978707444304</v>
      </c>
      <c r="D28" s="174">
        <v>529.48300000000017</v>
      </c>
      <c r="E28" s="175">
        <v>-42.739714176025572</v>
      </c>
      <c r="F28" s="174">
        <v>2042.1929999999993</v>
      </c>
      <c r="G28" s="175">
        <v>-61.524202230179604</v>
      </c>
      <c r="H28" s="397" t="s">
        <v>455</v>
      </c>
    </row>
    <row r="29" spans="1:8" x14ac:dyDescent="0.2">
      <c r="A29" s="80" t="s">
        <v>125</v>
      </c>
      <c r="B29" s="166"/>
      <c r="C29" s="166"/>
      <c r="D29" s="166"/>
      <c r="E29" s="166"/>
      <c r="F29" s="166"/>
      <c r="G29" s="166"/>
      <c r="H29" s="161" t="s">
        <v>220</v>
      </c>
    </row>
    <row r="30" spans="1:8" x14ac:dyDescent="0.2">
      <c r="A30" s="433"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EQ54"/>
  <sheetViews>
    <sheetView zoomScale="115" zoomScaleNormal="115"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5"/>
      <c r="B2" s="385"/>
      <c r="C2" s="385"/>
      <c r="D2" s="385"/>
      <c r="E2" s="385"/>
      <c r="F2" s="1"/>
      <c r="G2" s="1"/>
      <c r="H2" s="387" t="s">
        <v>151</v>
      </c>
    </row>
    <row r="3" spans="1:8" ht="14.85" customHeight="1" x14ac:dyDescent="0.2">
      <c r="A3" s="801" t="s">
        <v>451</v>
      </c>
      <c r="B3" s="799" t="s">
        <v>452</v>
      </c>
      <c r="C3" s="784">
        <f>INDICE!A3</f>
        <v>44986</v>
      </c>
      <c r="D3" s="783">
        <v>41671</v>
      </c>
      <c r="E3" s="783">
        <v>41671</v>
      </c>
      <c r="F3" s="782" t="s">
        <v>116</v>
      </c>
      <c r="G3" s="782"/>
      <c r="H3" s="782"/>
    </row>
    <row r="4" spans="1:8" x14ac:dyDescent="0.2">
      <c r="A4" s="802"/>
      <c r="B4" s="800"/>
      <c r="C4" s="82" t="s">
        <v>460</v>
      </c>
      <c r="D4" s="82" t="s">
        <v>461</v>
      </c>
      <c r="E4" s="82" t="s">
        <v>230</v>
      </c>
      <c r="F4" s="82" t="s">
        <v>460</v>
      </c>
      <c r="G4" s="82" t="s">
        <v>461</v>
      </c>
      <c r="H4" s="82" t="s">
        <v>230</v>
      </c>
    </row>
    <row r="5" spans="1:8" x14ac:dyDescent="0.2">
      <c r="A5" s="402"/>
      <c r="B5" s="538" t="s">
        <v>200</v>
      </c>
      <c r="C5" s="141">
        <v>0</v>
      </c>
      <c r="D5" s="141">
        <v>25.542000000000002</v>
      </c>
      <c r="E5" s="177">
        <v>25.542000000000002</v>
      </c>
      <c r="F5" s="143">
        <v>0</v>
      </c>
      <c r="G5" s="141">
        <v>248.05700000000004</v>
      </c>
      <c r="H5" s="176">
        <v>248.05700000000004</v>
      </c>
    </row>
    <row r="6" spans="1:8" x14ac:dyDescent="0.2">
      <c r="A6" s="402"/>
      <c r="B6" s="538" t="s">
        <v>231</v>
      </c>
      <c r="C6" s="141">
        <v>78.447999999999993</v>
      </c>
      <c r="D6" s="144">
        <v>310.113</v>
      </c>
      <c r="E6" s="177">
        <v>231.66500000000002</v>
      </c>
      <c r="F6" s="143">
        <v>1303.2250000000001</v>
      </c>
      <c r="G6" s="141">
        <v>2537.4189999999999</v>
      </c>
      <c r="H6" s="177">
        <v>1234.1939999999997</v>
      </c>
    </row>
    <row r="7" spans="1:8" x14ac:dyDescent="0.2">
      <c r="A7" s="402"/>
      <c r="B7" s="658" t="s">
        <v>201</v>
      </c>
      <c r="C7" s="141">
        <v>0</v>
      </c>
      <c r="D7" s="96">
        <v>1.387</v>
      </c>
      <c r="E7" s="704">
        <v>1.387</v>
      </c>
      <c r="F7" s="143">
        <v>0</v>
      </c>
      <c r="G7" s="141">
        <v>18.084</v>
      </c>
      <c r="H7" s="177">
        <v>18.084</v>
      </c>
    </row>
    <row r="8" spans="1:8" x14ac:dyDescent="0.2">
      <c r="A8" s="492" t="s">
        <v>303</v>
      </c>
      <c r="B8" s="657"/>
      <c r="C8" s="146">
        <v>78.447999999999993</v>
      </c>
      <c r="D8" s="178">
        <v>337.04199999999997</v>
      </c>
      <c r="E8" s="146">
        <v>258.59399999999999</v>
      </c>
      <c r="F8" s="146">
        <v>1303.2250000000001</v>
      </c>
      <c r="G8" s="178">
        <v>2803.56</v>
      </c>
      <c r="H8" s="146">
        <v>1500.3349999999998</v>
      </c>
    </row>
    <row r="9" spans="1:8" x14ac:dyDescent="0.2">
      <c r="A9" s="402"/>
      <c r="B9" s="539" t="s">
        <v>566</v>
      </c>
      <c r="C9" s="144">
        <v>0</v>
      </c>
      <c r="D9" s="144">
        <v>34.369</v>
      </c>
      <c r="E9" s="179">
        <v>34.369</v>
      </c>
      <c r="F9" s="144">
        <v>229.66899999999998</v>
      </c>
      <c r="G9" s="96">
        <v>65.37</v>
      </c>
      <c r="H9" s="179">
        <v>-164.29899999999998</v>
      </c>
    </row>
    <row r="10" spans="1:8" x14ac:dyDescent="0.2">
      <c r="A10" s="402"/>
      <c r="B10" s="539" t="s">
        <v>202</v>
      </c>
      <c r="C10" s="144">
        <v>0</v>
      </c>
      <c r="D10" s="141">
        <v>0</v>
      </c>
      <c r="E10" s="179">
        <v>0</v>
      </c>
      <c r="F10" s="144">
        <v>101.057</v>
      </c>
      <c r="G10" s="141">
        <v>149.93699999999998</v>
      </c>
      <c r="H10" s="179">
        <v>48.879999999999981</v>
      </c>
    </row>
    <row r="11" spans="1:8" x14ac:dyDescent="0.2">
      <c r="A11" s="402"/>
      <c r="B11" s="658" t="s">
        <v>232</v>
      </c>
      <c r="C11" s="144">
        <v>0</v>
      </c>
      <c r="D11" s="141">
        <v>34.192000000000007</v>
      </c>
      <c r="E11" s="179">
        <v>34.192000000000007</v>
      </c>
      <c r="F11" s="96">
        <v>32.106999999999971</v>
      </c>
      <c r="G11" s="141">
        <v>575.86799999999994</v>
      </c>
      <c r="H11" s="177">
        <v>543.76099999999997</v>
      </c>
    </row>
    <row r="12" spans="1:8" x14ac:dyDescent="0.2">
      <c r="A12" s="642" t="s">
        <v>458</v>
      </c>
      <c r="C12" s="146">
        <v>0</v>
      </c>
      <c r="D12" s="146">
        <v>68.561000000000007</v>
      </c>
      <c r="E12" s="146">
        <v>68.561000000000007</v>
      </c>
      <c r="F12" s="146">
        <v>362.83299999999997</v>
      </c>
      <c r="G12" s="146">
        <v>791.17499999999995</v>
      </c>
      <c r="H12" s="178">
        <v>428.34199999999998</v>
      </c>
    </row>
    <row r="13" spans="1:8" x14ac:dyDescent="0.2">
      <c r="A13" s="660"/>
      <c r="B13" s="659" t="s">
        <v>233</v>
      </c>
      <c r="C13" s="144">
        <v>5.7549999999999999</v>
      </c>
      <c r="D13" s="141">
        <v>53.942</v>
      </c>
      <c r="E13" s="179">
        <v>48.186999999999998</v>
      </c>
      <c r="F13" s="144">
        <v>759.01199999999994</v>
      </c>
      <c r="G13" s="141">
        <v>710.68000000000006</v>
      </c>
      <c r="H13" s="179">
        <v>-48.33199999999988</v>
      </c>
    </row>
    <row r="14" spans="1:8" x14ac:dyDescent="0.2">
      <c r="A14" s="402"/>
      <c r="B14" s="539" t="s">
        <v>234</v>
      </c>
      <c r="C14" s="144">
        <v>38.582999999999998</v>
      </c>
      <c r="D14" s="141">
        <v>245.178</v>
      </c>
      <c r="E14" s="179">
        <v>206.595</v>
      </c>
      <c r="F14" s="144">
        <v>657.524</v>
      </c>
      <c r="G14" s="141">
        <v>2653.9009999999994</v>
      </c>
      <c r="H14" s="179">
        <v>1996.3769999999995</v>
      </c>
    </row>
    <row r="15" spans="1:8" x14ac:dyDescent="0.2">
      <c r="A15" s="402"/>
      <c r="B15" s="539" t="s">
        <v>593</v>
      </c>
      <c r="C15" s="96">
        <v>133.97399999999999</v>
      </c>
      <c r="D15" s="144">
        <v>76.204999999999998</v>
      </c>
      <c r="E15" s="177">
        <v>-57.768999999999991</v>
      </c>
      <c r="F15" s="144">
        <v>899.84799999999996</v>
      </c>
      <c r="G15" s="144">
        <v>626.68700000000001</v>
      </c>
      <c r="H15" s="177">
        <v>-273.16099999999994</v>
      </c>
    </row>
    <row r="16" spans="1:8" x14ac:dyDescent="0.2">
      <c r="A16" s="402"/>
      <c r="B16" s="539" t="s">
        <v>235</v>
      </c>
      <c r="C16" s="144">
        <v>67.748999999999995</v>
      </c>
      <c r="D16" s="141">
        <v>10.634</v>
      </c>
      <c r="E16" s="177">
        <v>-57.114999999999995</v>
      </c>
      <c r="F16" s="144">
        <v>596.18299999999999</v>
      </c>
      <c r="G16" s="141">
        <v>235.43200000000002</v>
      </c>
      <c r="H16" s="177">
        <v>-360.75099999999998</v>
      </c>
    </row>
    <row r="17" spans="1:8" x14ac:dyDescent="0.2">
      <c r="A17" s="402"/>
      <c r="B17" s="539" t="s">
        <v>206</v>
      </c>
      <c r="C17" s="144">
        <v>304.99400000000003</v>
      </c>
      <c r="D17" s="96">
        <v>45.521999999999998</v>
      </c>
      <c r="E17" s="704">
        <v>-259.47200000000004</v>
      </c>
      <c r="F17" s="144">
        <v>2671.616</v>
      </c>
      <c r="G17" s="141">
        <v>1181.212</v>
      </c>
      <c r="H17" s="177">
        <v>-1490.404</v>
      </c>
    </row>
    <row r="18" spans="1:8" x14ac:dyDescent="0.2">
      <c r="A18" s="402"/>
      <c r="B18" s="539" t="s">
        <v>545</v>
      </c>
      <c r="C18" s="144">
        <v>181.184</v>
      </c>
      <c r="D18" s="141">
        <v>132.17699999999999</v>
      </c>
      <c r="E18" s="700">
        <v>-49.007000000000005</v>
      </c>
      <c r="F18" s="144">
        <v>2014.0139999999999</v>
      </c>
      <c r="G18" s="141">
        <v>1661.7609999999997</v>
      </c>
      <c r="H18" s="177">
        <v>-352.25300000000016</v>
      </c>
    </row>
    <row r="19" spans="1:8" x14ac:dyDescent="0.2">
      <c r="A19" s="402"/>
      <c r="B19" s="539" t="s">
        <v>236</v>
      </c>
      <c r="C19" s="144">
        <v>81.468000000000004</v>
      </c>
      <c r="D19" s="141">
        <v>152.392</v>
      </c>
      <c r="E19" s="177">
        <v>70.923999999999992</v>
      </c>
      <c r="F19" s="144">
        <v>680.71000000000015</v>
      </c>
      <c r="G19" s="141">
        <v>1956.2639999999999</v>
      </c>
      <c r="H19" s="177">
        <v>1275.5539999999996</v>
      </c>
    </row>
    <row r="20" spans="1:8" x14ac:dyDescent="0.2">
      <c r="A20" s="402"/>
      <c r="B20" s="539" t="s">
        <v>208</v>
      </c>
      <c r="C20" s="144">
        <v>5.9180000000000001</v>
      </c>
      <c r="D20" s="141">
        <v>12.334</v>
      </c>
      <c r="E20" s="177">
        <v>6.4159999999999995</v>
      </c>
      <c r="F20" s="144">
        <v>260.62399999999997</v>
      </c>
      <c r="G20" s="141">
        <v>477.70200000000017</v>
      </c>
      <c r="H20" s="177">
        <v>217.0780000000002</v>
      </c>
    </row>
    <row r="21" spans="1:8" x14ac:dyDescent="0.2">
      <c r="A21" s="402"/>
      <c r="B21" s="539" t="s">
        <v>209</v>
      </c>
      <c r="C21" s="144">
        <v>0</v>
      </c>
      <c r="D21" s="144">
        <v>0</v>
      </c>
      <c r="E21" s="177">
        <v>0</v>
      </c>
      <c r="F21" s="144">
        <v>734.81699999999989</v>
      </c>
      <c r="G21" s="96">
        <v>0.245</v>
      </c>
      <c r="H21" s="177">
        <v>-734.57199999999989</v>
      </c>
    </row>
    <row r="22" spans="1:8" x14ac:dyDescent="0.2">
      <c r="A22" s="402"/>
      <c r="B22" s="539" t="s">
        <v>237</v>
      </c>
      <c r="C22" s="144">
        <v>0</v>
      </c>
      <c r="D22" s="96">
        <v>0.13600000000000001</v>
      </c>
      <c r="E22" s="704">
        <v>0.13600000000000001</v>
      </c>
      <c r="F22" s="144">
        <v>605.84199999999998</v>
      </c>
      <c r="G22" s="96">
        <v>47.487000000000002</v>
      </c>
      <c r="H22" s="177">
        <v>-558.35500000000002</v>
      </c>
    </row>
    <row r="23" spans="1:8" x14ac:dyDescent="0.2">
      <c r="A23" s="402"/>
      <c r="B23" s="539" t="s">
        <v>238</v>
      </c>
      <c r="C23" s="96">
        <v>54.101999999999997</v>
      </c>
      <c r="D23" s="96">
        <v>6.4240000000000004</v>
      </c>
      <c r="E23" s="177">
        <v>-47.677999999999997</v>
      </c>
      <c r="F23" s="144">
        <v>596.596</v>
      </c>
      <c r="G23" s="141">
        <v>213.54900000000001</v>
      </c>
      <c r="H23" s="177">
        <v>-383.04700000000003</v>
      </c>
    </row>
    <row r="24" spans="1:8" x14ac:dyDescent="0.2">
      <c r="A24" s="402"/>
      <c r="B24" s="661" t="s">
        <v>239</v>
      </c>
      <c r="C24" s="144">
        <v>51.549999999999955</v>
      </c>
      <c r="D24" s="141">
        <v>234.71300000000008</v>
      </c>
      <c r="E24" s="177">
        <v>183.16300000000012</v>
      </c>
      <c r="F24" s="144">
        <v>2343.0889999999981</v>
      </c>
      <c r="G24" s="141">
        <v>1700.223</v>
      </c>
      <c r="H24" s="177">
        <v>-642.86599999999817</v>
      </c>
    </row>
    <row r="25" spans="1:8" x14ac:dyDescent="0.2">
      <c r="A25" s="642" t="s">
        <v>442</v>
      </c>
      <c r="C25" s="146">
        <v>925.27699999999993</v>
      </c>
      <c r="D25" s="146">
        <v>969.65699999999993</v>
      </c>
      <c r="E25" s="178">
        <v>44.379999999999995</v>
      </c>
      <c r="F25" s="146">
        <v>12819.874999999998</v>
      </c>
      <c r="G25" s="146">
        <v>11465.142999999998</v>
      </c>
      <c r="H25" s="178">
        <v>-1354.732</v>
      </c>
    </row>
    <row r="26" spans="1:8" x14ac:dyDescent="0.2">
      <c r="A26" s="660"/>
      <c r="B26" s="659" t="s">
        <v>210</v>
      </c>
      <c r="C26" s="144">
        <v>35.298000000000002</v>
      </c>
      <c r="D26" s="141">
        <v>0</v>
      </c>
      <c r="E26" s="179">
        <v>-35.298000000000002</v>
      </c>
      <c r="F26" s="144">
        <v>555.57399999999996</v>
      </c>
      <c r="G26" s="141">
        <v>0</v>
      </c>
      <c r="H26" s="179">
        <v>-555.57399999999996</v>
      </c>
    </row>
    <row r="27" spans="1:8" x14ac:dyDescent="0.2">
      <c r="A27" s="403"/>
      <c r="B27" s="539" t="s">
        <v>663</v>
      </c>
      <c r="C27" s="144">
        <v>0</v>
      </c>
      <c r="D27" s="144">
        <v>0</v>
      </c>
      <c r="E27" s="177">
        <v>0</v>
      </c>
      <c r="F27" s="144">
        <v>0</v>
      </c>
      <c r="G27" s="144">
        <v>188.98100000000002</v>
      </c>
      <c r="H27" s="177">
        <v>188.98100000000002</v>
      </c>
    </row>
    <row r="28" spans="1:8" x14ac:dyDescent="0.2">
      <c r="A28" s="403"/>
      <c r="B28" s="539" t="s">
        <v>240</v>
      </c>
      <c r="C28" s="144">
        <v>0</v>
      </c>
      <c r="D28" s="144">
        <v>0</v>
      </c>
      <c r="E28" s="177">
        <v>0</v>
      </c>
      <c r="F28" s="144">
        <v>348.28800000000001</v>
      </c>
      <c r="G28" s="96">
        <v>11.451999999999998</v>
      </c>
      <c r="H28" s="177">
        <v>-336.83600000000001</v>
      </c>
    </row>
    <row r="29" spans="1:8" x14ac:dyDescent="0.2">
      <c r="A29" s="403"/>
      <c r="B29" s="539" t="s">
        <v>537</v>
      </c>
      <c r="C29" s="144">
        <v>0</v>
      </c>
      <c r="D29" s="96">
        <v>0</v>
      </c>
      <c r="E29" s="704">
        <v>0</v>
      </c>
      <c r="F29" s="144">
        <v>0</v>
      </c>
      <c r="G29" s="144">
        <v>169.25300000000001</v>
      </c>
      <c r="H29" s="177">
        <v>169.25300000000001</v>
      </c>
    </row>
    <row r="30" spans="1:8" x14ac:dyDescent="0.2">
      <c r="A30" s="403"/>
      <c r="B30" s="661" t="s">
        <v>521</v>
      </c>
      <c r="C30" s="144">
        <v>39.524000000000001</v>
      </c>
      <c r="D30" s="96">
        <v>0</v>
      </c>
      <c r="E30" s="177">
        <v>-39.524000000000001</v>
      </c>
      <c r="F30" s="144">
        <v>174.61299999999994</v>
      </c>
      <c r="G30" s="141">
        <v>27.007000000000005</v>
      </c>
      <c r="H30" s="177">
        <v>-147.60599999999994</v>
      </c>
    </row>
    <row r="31" spans="1:8" x14ac:dyDescent="0.2">
      <c r="A31" s="642" t="s">
        <v>340</v>
      </c>
      <c r="C31" s="146">
        <v>74.822000000000003</v>
      </c>
      <c r="D31" s="146">
        <v>0</v>
      </c>
      <c r="E31" s="178">
        <v>-74.822000000000003</v>
      </c>
      <c r="F31" s="146">
        <v>1078.4749999999999</v>
      </c>
      <c r="G31" s="146">
        <v>396.69300000000004</v>
      </c>
      <c r="H31" s="178">
        <v>-681.78199999999993</v>
      </c>
    </row>
    <row r="32" spans="1:8" x14ac:dyDescent="0.2">
      <c r="A32" s="660"/>
      <c r="B32" s="659" t="s">
        <v>213</v>
      </c>
      <c r="C32" s="144">
        <v>37.19</v>
      </c>
      <c r="D32" s="141">
        <v>0</v>
      </c>
      <c r="E32" s="179">
        <v>-37.19</v>
      </c>
      <c r="F32" s="144">
        <v>827.2</v>
      </c>
      <c r="G32" s="141">
        <v>15.205</v>
      </c>
      <c r="H32" s="179">
        <v>-811.995</v>
      </c>
    </row>
    <row r="33" spans="1:8" x14ac:dyDescent="0.2">
      <c r="A33" s="403"/>
      <c r="B33" s="539" t="s">
        <v>216</v>
      </c>
      <c r="C33" s="144">
        <v>21.655999999999999</v>
      </c>
      <c r="D33" s="96">
        <v>0</v>
      </c>
      <c r="E33" s="177">
        <v>-21.655999999999999</v>
      </c>
      <c r="F33" s="144">
        <v>183.97800000000001</v>
      </c>
      <c r="G33" s="144">
        <v>44.420999999999999</v>
      </c>
      <c r="H33" s="177">
        <v>-139.55700000000002</v>
      </c>
    </row>
    <row r="34" spans="1:8" x14ac:dyDescent="0.2">
      <c r="A34" s="403"/>
      <c r="B34" s="539" t="s">
        <v>241</v>
      </c>
      <c r="C34" s="144">
        <v>12.199</v>
      </c>
      <c r="D34" s="144">
        <v>280.61099999999999</v>
      </c>
      <c r="E34" s="177">
        <v>268.41199999999998</v>
      </c>
      <c r="F34" s="144">
        <v>146.43800000000002</v>
      </c>
      <c r="G34" s="144">
        <v>2575.0199999999995</v>
      </c>
      <c r="H34" s="177">
        <v>2428.5819999999994</v>
      </c>
    </row>
    <row r="35" spans="1:8" x14ac:dyDescent="0.2">
      <c r="A35" s="403"/>
      <c r="B35" s="539" t="s">
        <v>218</v>
      </c>
      <c r="C35" s="144">
        <v>0</v>
      </c>
      <c r="D35" s="96">
        <v>60.067</v>
      </c>
      <c r="E35" s="704">
        <v>60.067</v>
      </c>
      <c r="F35" s="144">
        <v>0</v>
      </c>
      <c r="G35" s="144">
        <v>560.16199999999992</v>
      </c>
      <c r="H35" s="177">
        <v>560.16199999999992</v>
      </c>
    </row>
    <row r="36" spans="1:8" x14ac:dyDescent="0.2">
      <c r="A36" s="403"/>
      <c r="B36" s="661" t="s">
        <v>219</v>
      </c>
      <c r="C36" s="144">
        <v>0</v>
      </c>
      <c r="D36" s="144">
        <v>32.999000000000024</v>
      </c>
      <c r="E36" s="177">
        <v>32.999000000000024</v>
      </c>
      <c r="F36" s="144">
        <v>63.845999999999776</v>
      </c>
      <c r="G36" s="144">
        <v>707.13499999999931</v>
      </c>
      <c r="H36" s="177">
        <v>643.28899999999953</v>
      </c>
    </row>
    <row r="37" spans="1:8" x14ac:dyDescent="0.2">
      <c r="A37" s="642" t="s">
        <v>443</v>
      </c>
      <c r="C37" s="146">
        <v>71.045000000000002</v>
      </c>
      <c r="D37" s="146">
        <v>373.67700000000002</v>
      </c>
      <c r="E37" s="178">
        <v>302.63200000000001</v>
      </c>
      <c r="F37" s="146">
        <v>1221.462</v>
      </c>
      <c r="G37" s="146">
        <v>3901.9429999999988</v>
      </c>
      <c r="H37" s="178">
        <v>2680.4809999999989</v>
      </c>
    </row>
    <row r="38" spans="1:8" x14ac:dyDescent="0.2">
      <c r="A38" s="660"/>
      <c r="B38" s="659" t="s">
        <v>538</v>
      </c>
      <c r="C38" s="144">
        <v>2.492</v>
      </c>
      <c r="D38" s="141">
        <v>0</v>
      </c>
      <c r="E38" s="179">
        <v>-2.492</v>
      </c>
      <c r="F38" s="144">
        <v>335.91699999999997</v>
      </c>
      <c r="G38" s="141">
        <v>40.923999999999999</v>
      </c>
      <c r="H38" s="179">
        <v>-294.99299999999999</v>
      </c>
    </row>
    <row r="39" spans="1:8" x14ac:dyDescent="0.2">
      <c r="A39" s="403"/>
      <c r="B39" s="539" t="s">
        <v>633</v>
      </c>
      <c r="C39" s="144">
        <v>38.74</v>
      </c>
      <c r="D39" s="144">
        <v>0</v>
      </c>
      <c r="E39" s="177">
        <v>-38.74</v>
      </c>
      <c r="F39" s="408">
        <v>294.25599999999997</v>
      </c>
      <c r="G39" s="144">
        <v>81.364000000000004</v>
      </c>
      <c r="H39" s="177">
        <v>-212.89199999999997</v>
      </c>
    </row>
    <row r="40" spans="1:8" x14ac:dyDescent="0.2">
      <c r="A40" s="403"/>
      <c r="B40" s="539" t="s">
        <v>623</v>
      </c>
      <c r="C40" s="144">
        <v>0</v>
      </c>
      <c r="D40" s="144">
        <v>0</v>
      </c>
      <c r="E40" s="177">
        <v>0</v>
      </c>
      <c r="F40" s="144">
        <v>0.64900000000000002</v>
      </c>
      <c r="G40" s="144">
        <v>134.15699999999998</v>
      </c>
      <c r="H40" s="177">
        <v>133.50799999999998</v>
      </c>
    </row>
    <row r="41" spans="1:8" x14ac:dyDescent="0.2">
      <c r="A41" s="403"/>
      <c r="B41" s="539" t="s">
        <v>576</v>
      </c>
      <c r="C41" s="144">
        <v>11.281000000000001</v>
      </c>
      <c r="D41" s="141">
        <v>0</v>
      </c>
      <c r="E41" s="177">
        <v>-11.281000000000001</v>
      </c>
      <c r="F41" s="408">
        <v>193.77100000000002</v>
      </c>
      <c r="G41" s="144">
        <v>86.324000000000012</v>
      </c>
      <c r="H41" s="177">
        <v>-107.447</v>
      </c>
    </row>
    <row r="42" spans="1:8" x14ac:dyDescent="0.2">
      <c r="A42" s="403"/>
      <c r="B42" s="539" t="s">
        <v>626</v>
      </c>
      <c r="C42" s="144">
        <v>50.582999999999998</v>
      </c>
      <c r="D42" s="144">
        <v>0</v>
      </c>
      <c r="E42" s="177">
        <v>-50.582999999999998</v>
      </c>
      <c r="F42" s="144">
        <v>88.503</v>
      </c>
      <c r="G42" s="144">
        <v>241.434</v>
      </c>
      <c r="H42" s="177">
        <v>152.93099999999998</v>
      </c>
    </row>
    <row r="43" spans="1:8" x14ac:dyDescent="0.2">
      <c r="A43" s="403"/>
      <c r="B43" s="661" t="s">
        <v>242</v>
      </c>
      <c r="C43" s="144">
        <v>15.299999999999997</v>
      </c>
      <c r="D43" s="96">
        <v>7.0000000000000001E-3</v>
      </c>
      <c r="E43" s="704">
        <v>-15.292999999999997</v>
      </c>
      <c r="F43" s="408">
        <v>203.50499999999977</v>
      </c>
      <c r="G43" s="144">
        <v>1.9470000000000027</v>
      </c>
      <c r="H43" s="179">
        <v>-201.55799999999977</v>
      </c>
    </row>
    <row r="44" spans="1:8" x14ac:dyDescent="0.2">
      <c r="A44" s="492" t="s">
        <v>459</v>
      </c>
      <c r="B44" s="481"/>
      <c r="C44" s="146">
        <v>118.396</v>
      </c>
      <c r="D44" s="699">
        <v>7.0000000000000001E-3</v>
      </c>
      <c r="E44" s="178">
        <v>-118.389</v>
      </c>
      <c r="F44" s="146">
        <v>1116.6009999999999</v>
      </c>
      <c r="G44" s="146">
        <v>586.15</v>
      </c>
      <c r="H44" s="178">
        <v>-530.45099999999991</v>
      </c>
    </row>
    <row r="45" spans="1:8" x14ac:dyDescent="0.2">
      <c r="A45" s="150" t="s">
        <v>114</v>
      </c>
      <c r="B45" s="150"/>
      <c r="C45" s="150">
        <v>1267.9879999999998</v>
      </c>
      <c r="D45" s="180">
        <v>1748.9440000000004</v>
      </c>
      <c r="E45" s="150">
        <v>480.95600000000059</v>
      </c>
      <c r="F45" s="150">
        <v>17902.471000000001</v>
      </c>
      <c r="G45" s="180">
        <v>19944.66399999999</v>
      </c>
      <c r="H45" s="150">
        <v>2042.1929999999884</v>
      </c>
    </row>
    <row r="46" spans="1:8" x14ac:dyDescent="0.2">
      <c r="A46" s="229" t="s">
        <v>444</v>
      </c>
      <c r="B46" s="152"/>
      <c r="C46" s="152">
        <v>94.144000000000005</v>
      </c>
      <c r="D46" s="722">
        <v>0</v>
      </c>
      <c r="E46" s="152">
        <v>-94.144000000000005</v>
      </c>
      <c r="F46" s="152">
        <v>1980.328</v>
      </c>
      <c r="G46" s="152">
        <v>102.77900000000001</v>
      </c>
      <c r="H46" s="152">
        <v>-1877.549</v>
      </c>
    </row>
    <row r="47" spans="1:8" x14ac:dyDescent="0.2">
      <c r="A47" s="229" t="s">
        <v>445</v>
      </c>
      <c r="B47" s="152"/>
      <c r="C47" s="152">
        <v>1173.8439999999998</v>
      </c>
      <c r="D47" s="716">
        <v>1748.9440000000004</v>
      </c>
      <c r="E47" s="152">
        <v>575.10000000000059</v>
      </c>
      <c r="F47" s="152">
        <v>15922.143000000002</v>
      </c>
      <c r="G47" s="152">
        <v>19841.884999999991</v>
      </c>
      <c r="H47" s="152">
        <v>3919.7419999999893</v>
      </c>
    </row>
    <row r="48" spans="1:8" x14ac:dyDescent="0.2">
      <c r="A48" s="485" t="s">
        <v>446</v>
      </c>
      <c r="B48" s="154"/>
      <c r="C48" s="154">
        <v>854.13499999999988</v>
      </c>
      <c r="D48" s="154">
        <v>1069.634</v>
      </c>
      <c r="E48" s="154">
        <v>215.49900000000014</v>
      </c>
      <c r="F48" s="154">
        <v>11033.468000000001</v>
      </c>
      <c r="G48" s="154">
        <v>12537.132999999996</v>
      </c>
      <c r="H48" s="154">
        <v>1503.6649999999954</v>
      </c>
    </row>
    <row r="49" spans="1:147" x14ac:dyDescent="0.2">
      <c r="A49" s="485" t="s">
        <v>447</v>
      </c>
      <c r="B49" s="154"/>
      <c r="C49" s="154">
        <v>413.85299999999995</v>
      </c>
      <c r="D49" s="154">
        <v>679.3100000000004</v>
      </c>
      <c r="E49" s="154">
        <v>265.45700000000045</v>
      </c>
      <c r="F49" s="154">
        <v>6869.0030000000006</v>
      </c>
      <c r="G49" s="154">
        <v>7407.5309999999936</v>
      </c>
      <c r="H49" s="154">
        <v>538.52799999999297</v>
      </c>
    </row>
    <row r="50" spans="1:147" x14ac:dyDescent="0.2">
      <c r="A50" s="486" t="s">
        <v>448</v>
      </c>
      <c r="B50" s="483"/>
      <c r="C50" s="483">
        <v>684.13</v>
      </c>
      <c r="D50" s="471">
        <v>845.93100000000004</v>
      </c>
      <c r="E50" s="484">
        <v>161.80100000000004</v>
      </c>
      <c r="F50" s="484">
        <v>8836.3090000000011</v>
      </c>
      <c r="G50" s="484">
        <v>9557.0729999999985</v>
      </c>
      <c r="H50" s="484">
        <v>720.7639999999974</v>
      </c>
    </row>
    <row r="51" spans="1:147" x14ac:dyDescent="0.2">
      <c r="B51" s="84"/>
      <c r="C51" s="84"/>
      <c r="D51" s="84"/>
      <c r="E51" s="84"/>
      <c r="F51" s="84"/>
      <c r="G51" s="84"/>
      <c r="H51" s="161" t="s">
        <v>220</v>
      </c>
    </row>
    <row r="52" spans="1:147" x14ac:dyDescent="0.2">
      <c r="A52" s="433" t="s">
        <v>531</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ref="B11:H11">
    <sortCondition ref="B11"/>
  </sortState>
  <mergeCells count="4">
    <mergeCell ref="A3:A4"/>
    <mergeCell ref="C3:E3"/>
    <mergeCell ref="F3:H3"/>
    <mergeCell ref="B3:B4"/>
  </mergeCells>
  <conditionalFormatting sqref="C15">
    <cfRule type="cellIs" dxfId="110" priority="29" operator="between">
      <formula>0</formula>
      <formula>0.5</formula>
    </cfRule>
    <cfRule type="cellIs" dxfId="109" priority="30" operator="between">
      <formula>0</formula>
      <formula>0.49</formula>
    </cfRule>
  </conditionalFormatting>
  <conditionalFormatting sqref="C23">
    <cfRule type="cellIs" dxfId="108" priority="89" operator="between">
      <formula>0</formula>
      <formula>0.5</formula>
    </cfRule>
    <cfRule type="cellIs" dxfId="107" priority="90" operator="between">
      <formula>0</formula>
      <formula>0.49</formula>
    </cfRule>
  </conditionalFormatting>
  <conditionalFormatting sqref="D22:D23">
    <cfRule type="cellIs" dxfId="106" priority="87" operator="between">
      <formula>0</formula>
      <formula>0.5</formula>
    </cfRule>
    <cfRule type="cellIs" dxfId="105" priority="88" operator="between">
      <formula>0</formula>
      <formula>0.49</formula>
    </cfRule>
  </conditionalFormatting>
  <conditionalFormatting sqref="D29:D30">
    <cfRule type="cellIs" dxfId="104" priority="3" operator="between">
      <formula>0</formula>
      <formula>0.5</formula>
    </cfRule>
    <cfRule type="cellIs" dxfId="103" priority="4" operator="between">
      <formula>0</formula>
      <formula>0.49</formula>
    </cfRule>
  </conditionalFormatting>
  <conditionalFormatting sqref="D33">
    <cfRule type="cellIs" dxfId="102" priority="5" operator="between">
      <formula>0</formula>
      <formula>0.5</formula>
    </cfRule>
    <cfRule type="cellIs" dxfId="101" priority="6" operator="between">
      <formula>0</formula>
      <formula>0.49</formula>
    </cfRule>
  </conditionalFormatting>
  <conditionalFormatting sqref="D43:D44">
    <cfRule type="cellIs" dxfId="100" priority="51" operator="between">
      <formula>0</formula>
      <formula>0.5</formula>
    </cfRule>
    <cfRule type="cellIs" dxfId="99" priority="52" operator="between">
      <formula>0</formula>
      <formula>0.49</formula>
    </cfRule>
  </conditionalFormatting>
  <conditionalFormatting sqref="D7:E7">
    <cfRule type="cellIs" dxfId="98" priority="9" operator="between">
      <formula>0</formula>
      <formula>0.5</formula>
    </cfRule>
    <cfRule type="cellIs" dxfId="97" priority="10" operator="between">
      <formula>0</formula>
      <formula>0.49</formula>
    </cfRule>
  </conditionalFormatting>
  <conditionalFormatting sqref="D17:E17">
    <cfRule type="cellIs" dxfId="96" priority="57" operator="between">
      <formula>0</formula>
      <formula>0.5</formula>
    </cfRule>
    <cfRule type="cellIs" dxfId="95" priority="58" operator="between">
      <formula>0</formula>
      <formula>0.49</formula>
    </cfRule>
  </conditionalFormatting>
  <conditionalFormatting sqref="D35:E35">
    <cfRule type="cellIs" dxfId="94" priority="33" operator="between">
      <formula>0</formula>
      <formula>0.5</formula>
    </cfRule>
    <cfRule type="cellIs" dxfId="93" priority="34" operator="between">
      <formula>0</formula>
      <formula>0.49</formula>
    </cfRule>
  </conditionalFormatting>
  <conditionalFormatting sqref="E18">
    <cfRule type="cellIs" dxfId="92" priority="65" operator="between">
      <formula>0</formula>
      <formula>0.5</formula>
    </cfRule>
    <cfRule type="cellIs" dxfId="91" priority="66" operator="between">
      <formula>0</formula>
      <formula>0.49</formula>
    </cfRule>
  </conditionalFormatting>
  <conditionalFormatting sqref="E22">
    <cfRule type="cellIs" dxfId="90" priority="11" operator="between">
      <formula>0</formula>
      <formula>0.5</formula>
    </cfRule>
    <cfRule type="cellIs" dxfId="89" priority="12" operator="between">
      <formula>0</formula>
      <formula>0.49</formula>
    </cfRule>
  </conditionalFormatting>
  <conditionalFormatting sqref="E29">
    <cfRule type="cellIs" dxfId="88" priority="1" operator="between">
      <formula>0</formula>
      <formula>0.5</formula>
    </cfRule>
    <cfRule type="cellIs" dxfId="87" priority="2" operator="between">
      <formula>0</formula>
      <formula>0.49</formula>
    </cfRule>
  </conditionalFormatting>
  <conditionalFormatting sqref="E43">
    <cfRule type="cellIs" dxfId="86" priority="49" operator="between">
      <formula>0</formula>
      <formula>0.5</formula>
    </cfRule>
    <cfRule type="cellIs" dxfId="85" priority="50" operator="between">
      <formula>0</formula>
      <formula>0.49</formula>
    </cfRule>
  </conditionalFormatting>
  <conditionalFormatting sqref="F11">
    <cfRule type="cellIs" dxfId="84" priority="13" operator="between">
      <formula>0</formula>
      <formula>0.5</formula>
    </cfRule>
    <cfRule type="cellIs" dxfId="83" priority="14" operator="between">
      <formula>0</formula>
      <formula>0.49</formula>
    </cfRule>
  </conditionalFormatting>
  <conditionalFormatting sqref="G9">
    <cfRule type="cellIs" dxfId="82" priority="77" operator="between">
      <formula>0</formula>
      <formula>0.5</formula>
    </cfRule>
    <cfRule type="cellIs" dxfId="81" priority="78" operator="between">
      <formula>0</formula>
      <formula>0.49</formula>
    </cfRule>
  </conditionalFormatting>
  <conditionalFormatting sqref="G21:G22">
    <cfRule type="cellIs" dxfId="80" priority="47" operator="between">
      <formula>0</formula>
      <formula>0.5</formula>
    </cfRule>
    <cfRule type="cellIs" dxfId="79" priority="48" operator="between">
      <formula>0</formula>
      <formula>0.49</formula>
    </cfRule>
  </conditionalFormatting>
  <conditionalFormatting sqref="G28">
    <cfRule type="cellIs" dxfId="78" priority="85" operator="between">
      <formula>0</formula>
      <formula>0.5</formula>
    </cfRule>
    <cfRule type="cellIs" dxfId="77" priority="86"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1">
        <f>INDICE!A3</f>
        <v>44986</v>
      </c>
      <c r="C3" s="782"/>
      <c r="D3" s="782" t="s">
        <v>115</v>
      </c>
      <c r="E3" s="782"/>
      <c r="F3" s="782" t="s">
        <v>116</v>
      </c>
      <c r="G3" s="782"/>
      <c r="H3" s="782"/>
    </row>
    <row r="4" spans="1:8" x14ac:dyDescent="0.2">
      <c r="A4" s="66"/>
      <c r="B4" s="82" t="s">
        <v>47</v>
      </c>
      <c r="C4" s="82" t="s">
        <v>449</v>
      </c>
      <c r="D4" s="82" t="s">
        <v>47</v>
      </c>
      <c r="E4" s="82" t="s">
        <v>449</v>
      </c>
      <c r="F4" s="82" t="s">
        <v>47</v>
      </c>
      <c r="G4" s="83" t="s">
        <v>449</v>
      </c>
      <c r="H4" s="83" t="s">
        <v>121</v>
      </c>
    </row>
    <row r="5" spans="1:8" x14ac:dyDescent="0.2">
      <c r="A5" s="1" t="s">
        <v>584</v>
      </c>
      <c r="B5" s="589">
        <v>0</v>
      </c>
      <c r="C5" s="187" t="s">
        <v>142</v>
      </c>
      <c r="D5" s="673">
        <v>0</v>
      </c>
      <c r="E5" s="673">
        <v>0</v>
      </c>
      <c r="F5" s="673">
        <v>0</v>
      </c>
      <c r="G5" s="187">
        <v>-100</v>
      </c>
      <c r="H5" s="589">
        <v>0</v>
      </c>
    </row>
    <row r="6" spans="1:8" x14ac:dyDescent="0.2">
      <c r="A6" s="1" t="s">
        <v>244</v>
      </c>
      <c r="B6" s="589">
        <v>0</v>
      </c>
      <c r="C6" s="73" t="s">
        <v>142</v>
      </c>
      <c r="D6" s="673">
        <v>0</v>
      </c>
      <c r="E6" s="673">
        <v>0</v>
      </c>
      <c r="F6" s="673">
        <v>0</v>
      </c>
      <c r="G6" s="187">
        <v>-100</v>
      </c>
      <c r="H6" s="589">
        <v>0</v>
      </c>
    </row>
    <row r="7" spans="1:8" x14ac:dyDescent="0.2">
      <c r="A7" s="1" t="s">
        <v>245</v>
      </c>
      <c r="B7" s="589">
        <v>0</v>
      </c>
      <c r="C7" s="73" t="s">
        <v>142</v>
      </c>
      <c r="D7" s="673">
        <v>0</v>
      </c>
      <c r="E7" s="673">
        <v>0</v>
      </c>
      <c r="F7" s="673">
        <v>0</v>
      </c>
      <c r="G7" s="187">
        <v>-100</v>
      </c>
      <c r="H7" s="589">
        <v>0</v>
      </c>
    </row>
    <row r="8" spans="1:8" x14ac:dyDescent="0.2">
      <c r="A8" t="s">
        <v>609</v>
      </c>
      <c r="B8" s="589">
        <v>7.1999999999999995E-2</v>
      </c>
      <c r="C8" s="73">
        <v>72.166427546628412</v>
      </c>
      <c r="D8" s="95">
        <v>0.186</v>
      </c>
      <c r="E8" s="187">
        <v>0.63845904122930786</v>
      </c>
      <c r="F8" s="95">
        <v>0.91255999999999993</v>
      </c>
      <c r="G8" s="187">
        <v>-1.7675299791168886</v>
      </c>
      <c r="H8" s="479">
        <v>100</v>
      </c>
    </row>
    <row r="9" spans="1:8" x14ac:dyDescent="0.2">
      <c r="A9" s="189" t="s">
        <v>246</v>
      </c>
      <c r="B9" s="727">
        <v>7.1999999999999995E-2</v>
      </c>
      <c r="C9" s="189">
        <v>72.166427546628412</v>
      </c>
      <c r="D9" s="727">
        <v>0.186</v>
      </c>
      <c r="E9" s="189">
        <v>0.63845904122930786</v>
      </c>
      <c r="F9" s="188">
        <v>0.91255999999999993</v>
      </c>
      <c r="G9" s="189">
        <v>-69.862416528510764</v>
      </c>
      <c r="H9" s="189">
        <v>100</v>
      </c>
    </row>
    <row r="10" spans="1:8" x14ac:dyDescent="0.2">
      <c r="A10" s="563" t="s">
        <v>247</v>
      </c>
      <c r="B10" s="692">
        <f>B9/'Consumo PP'!B11*100</f>
        <v>1.4469473934722815E-3</v>
      </c>
      <c r="C10" s="628"/>
      <c r="D10" s="692">
        <f>D9/'Consumo PP'!D11*100</f>
        <v>1.3509138871619145E-3</v>
      </c>
      <c r="E10" s="628"/>
      <c r="F10" s="692">
        <f>F9/'Consumo PP'!F11*100</f>
        <v>1.5829822219514868E-3</v>
      </c>
      <c r="G10" s="563"/>
      <c r="H10" s="627"/>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8"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6" priority="8" operator="between">
      <formula>0.00001</formula>
      <formula>0.499</formula>
    </cfRule>
  </conditionalFormatting>
  <conditionalFormatting sqref="G5">
    <cfRule type="cellIs" dxfId="75" priority="84" operator="between">
      <formula>0.00001</formula>
      <formula>0.499</formula>
    </cfRule>
  </conditionalFormatting>
  <conditionalFormatting sqref="H5:H7">
    <cfRule type="cellIs" dxfId="7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4"/>
      <c r="C1" s="1"/>
      <c r="D1" s="1"/>
      <c r="E1" s="1"/>
      <c r="F1" s="1"/>
      <c r="G1" s="1"/>
    </row>
    <row r="2" spans="1:7" x14ac:dyDescent="0.2">
      <c r="A2" s="1"/>
      <c r="B2" s="1"/>
      <c r="C2" s="1"/>
      <c r="D2" s="1"/>
      <c r="E2" s="1"/>
      <c r="F2" s="1"/>
      <c r="G2" s="55" t="s">
        <v>151</v>
      </c>
    </row>
    <row r="3" spans="1:7" x14ac:dyDescent="0.2">
      <c r="A3" s="56"/>
      <c r="B3" s="784">
        <f>INDICE!A3</f>
        <v>44986</v>
      </c>
      <c r="C3" s="784"/>
      <c r="D3" s="783" t="s">
        <v>115</v>
      </c>
      <c r="E3" s="783"/>
      <c r="F3" s="783" t="s">
        <v>116</v>
      </c>
      <c r="G3" s="783"/>
    </row>
    <row r="4" spans="1:7" x14ac:dyDescent="0.2">
      <c r="A4" s="66"/>
      <c r="B4" s="616" t="s">
        <v>47</v>
      </c>
      <c r="C4" s="197" t="s">
        <v>449</v>
      </c>
      <c r="D4" s="616" t="s">
        <v>47</v>
      </c>
      <c r="E4" s="197" t="s">
        <v>449</v>
      </c>
      <c r="F4" s="616" t="s">
        <v>47</v>
      </c>
      <c r="G4" s="197" t="s">
        <v>449</v>
      </c>
    </row>
    <row r="5" spans="1:7" ht="15" x14ac:dyDescent="0.25">
      <c r="A5" s="419" t="s">
        <v>114</v>
      </c>
      <c r="B5" s="422">
        <v>4942.759</v>
      </c>
      <c r="C5" s="420">
        <v>-1.3599145702880344</v>
      </c>
      <c r="D5" s="421">
        <v>14932.772999999999</v>
      </c>
      <c r="E5" s="420">
        <v>-1.1920131124883206</v>
      </c>
      <c r="F5" s="423">
        <v>63612.080999999998</v>
      </c>
      <c r="G5" s="420">
        <v>4.6885145430975497</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81">
        <f>INDICE!A3</f>
        <v>44986</v>
      </c>
      <c r="C3" s="782"/>
      <c r="D3" s="782" t="s">
        <v>115</v>
      </c>
      <c r="E3" s="782"/>
      <c r="F3" s="782" t="s">
        <v>116</v>
      </c>
      <c r="G3" s="782"/>
      <c r="H3" s="782"/>
    </row>
    <row r="4" spans="1:8" x14ac:dyDescent="0.2">
      <c r="A4" s="66"/>
      <c r="B4" s="63" t="s">
        <v>47</v>
      </c>
      <c r="C4" s="63" t="s">
        <v>421</v>
      </c>
      <c r="D4" s="63" t="s">
        <v>47</v>
      </c>
      <c r="E4" s="63" t="s">
        <v>421</v>
      </c>
      <c r="F4" s="63" t="s">
        <v>47</v>
      </c>
      <c r="G4" s="64" t="s">
        <v>421</v>
      </c>
      <c r="H4" s="64" t="s">
        <v>121</v>
      </c>
    </row>
    <row r="5" spans="1:8" x14ac:dyDescent="0.2">
      <c r="A5" s="3" t="s">
        <v>513</v>
      </c>
      <c r="B5" s="304">
        <v>82.597999999999999</v>
      </c>
      <c r="C5" s="72">
        <v>-14.115188254499705</v>
      </c>
      <c r="D5" s="71">
        <v>286.733</v>
      </c>
      <c r="E5" s="72">
        <v>-20.773167105997555</v>
      </c>
      <c r="F5" s="71">
        <v>1060.4880000000001</v>
      </c>
      <c r="G5" s="72">
        <v>-20.602068487386777</v>
      </c>
      <c r="H5" s="307">
        <v>1.6982743847697224</v>
      </c>
    </row>
    <row r="6" spans="1:8" x14ac:dyDescent="0.2">
      <c r="A6" s="3" t="s">
        <v>48</v>
      </c>
      <c r="B6" s="305">
        <v>670.20299999999986</v>
      </c>
      <c r="C6" s="59">
        <v>-11.967829390161269</v>
      </c>
      <c r="D6" s="58">
        <v>2181.7889999999998</v>
      </c>
      <c r="E6" s="59">
        <v>-8.3264214350361385</v>
      </c>
      <c r="F6" s="58">
        <v>9680.5110000000004</v>
      </c>
      <c r="G6" s="59">
        <v>-2.0551746285299832</v>
      </c>
      <c r="H6" s="308">
        <v>15.502451572089008</v>
      </c>
    </row>
    <row r="7" spans="1:8" x14ac:dyDescent="0.2">
      <c r="A7" s="3" t="s">
        <v>49</v>
      </c>
      <c r="B7" s="305">
        <v>768.82</v>
      </c>
      <c r="C7" s="59">
        <v>-1.9952273631181139</v>
      </c>
      <c r="D7" s="58">
        <v>2262.797</v>
      </c>
      <c r="E7" s="73">
        <v>-0.65674286446837526</v>
      </c>
      <c r="F7" s="58">
        <v>9566.246000000001</v>
      </c>
      <c r="G7" s="59">
        <v>5.1602267119674483</v>
      </c>
      <c r="H7" s="308">
        <v>15.319466641966544</v>
      </c>
    </row>
    <row r="8" spans="1:8" x14ac:dyDescent="0.2">
      <c r="A8" s="3" t="s">
        <v>122</v>
      </c>
      <c r="B8" s="305">
        <v>2086.1610000000001</v>
      </c>
      <c r="C8" s="73">
        <v>2.6823825199442348</v>
      </c>
      <c r="D8" s="58">
        <v>6346.1769999999997</v>
      </c>
      <c r="E8" s="59">
        <v>2.8521302811337401</v>
      </c>
      <c r="F8" s="58">
        <v>26365.071</v>
      </c>
      <c r="G8" s="59">
        <v>7.397695467149175</v>
      </c>
      <c r="H8" s="308">
        <v>42.221246003665335</v>
      </c>
    </row>
    <row r="9" spans="1:8" x14ac:dyDescent="0.2">
      <c r="A9" s="3" t="s">
        <v>123</v>
      </c>
      <c r="B9" s="305">
        <v>252.006</v>
      </c>
      <c r="C9" s="59">
        <v>-17.437612824385464</v>
      </c>
      <c r="D9" s="58">
        <v>724.78800000000001</v>
      </c>
      <c r="E9" s="59">
        <v>-17.033675865076752</v>
      </c>
      <c r="F9" s="58">
        <v>3494.7049999999995</v>
      </c>
      <c r="G9" s="73">
        <v>8.4269260279786717</v>
      </c>
      <c r="H9" s="308">
        <v>5.5964499210049246</v>
      </c>
    </row>
    <row r="10" spans="1:8" x14ac:dyDescent="0.2">
      <c r="A10" s="66" t="s">
        <v>601</v>
      </c>
      <c r="B10" s="306">
        <v>982.54899999999998</v>
      </c>
      <c r="C10" s="75">
        <v>6.8736158789412913</v>
      </c>
      <c r="D10" s="74">
        <v>2866.2010000000023</v>
      </c>
      <c r="E10" s="75">
        <v>0.39465010399544032</v>
      </c>
      <c r="F10" s="74">
        <v>12278.011999999995</v>
      </c>
      <c r="G10" s="75">
        <v>3.3475377839339346</v>
      </c>
      <c r="H10" s="309">
        <v>19.662111476504457</v>
      </c>
    </row>
    <row r="11" spans="1:8" x14ac:dyDescent="0.2">
      <c r="A11" s="76" t="s">
        <v>114</v>
      </c>
      <c r="B11" s="77">
        <v>4842.3370000000004</v>
      </c>
      <c r="C11" s="78">
        <v>-1.1407223697136832</v>
      </c>
      <c r="D11" s="77">
        <v>14668.485000000004</v>
      </c>
      <c r="E11" s="78">
        <v>-1.6748572529420964</v>
      </c>
      <c r="F11" s="77">
        <v>62445.033000000003</v>
      </c>
      <c r="G11" s="78">
        <v>4.12963802075652</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3" priority="3" operator="between">
      <formula>-0.5</formula>
      <formula>0.5</formula>
    </cfRule>
    <cfRule type="cellIs" dxfId="72" priority="4" operator="between">
      <formula>0</formula>
      <formula>0.49</formula>
    </cfRule>
  </conditionalFormatting>
  <conditionalFormatting sqref="E7">
    <cfRule type="cellIs" dxfId="71" priority="1" operator="between">
      <formula>0</formula>
      <formula>0.5</formula>
    </cfRule>
    <cfRule type="cellIs" dxfId="70"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803">
        <f>INDICE!A3</f>
        <v>44986</v>
      </c>
      <c r="B3" s="803">
        <v>41671</v>
      </c>
      <c r="C3" s="804">
        <v>41671</v>
      </c>
      <c r="D3" s="803">
        <v>41671</v>
      </c>
      <c r="E3" s="803">
        <v>41671</v>
      </c>
      <c r="F3" s="15"/>
    </row>
    <row r="4" spans="1:7" ht="15" x14ac:dyDescent="0.25">
      <c r="A4" s="1" t="s">
        <v>30</v>
      </c>
      <c r="B4" s="617">
        <v>7.1999999999999995E-2</v>
      </c>
      <c r="C4" s="425"/>
      <c r="D4" s="15" t="s">
        <v>251</v>
      </c>
      <c r="E4" s="488">
        <v>4842.3370000000004</v>
      </c>
    </row>
    <row r="5" spans="1:7" x14ac:dyDescent="0.2">
      <c r="A5" s="1" t="s">
        <v>252</v>
      </c>
      <c r="B5" s="166">
        <v>4692.058</v>
      </c>
      <c r="C5" s="236"/>
      <c r="D5" s="1" t="s">
        <v>253</v>
      </c>
      <c r="E5" s="166">
        <v>-322.89499999999998</v>
      </c>
    </row>
    <row r="6" spans="1:7" x14ac:dyDescent="0.2">
      <c r="A6" s="1" t="s">
        <v>473</v>
      </c>
      <c r="B6" s="166">
        <v>125.90900000000002</v>
      </c>
      <c r="C6" s="236"/>
      <c r="D6" s="1" t="s">
        <v>254</v>
      </c>
      <c r="E6" s="166">
        <v>193.88292999999703</v>
      </c>
    </row>
    <row r="7" spans="1:7" x14ac:dyDescent="0.2">
      <c r="A7" s="1" t="s">
        <v>474</v>
      </c>
      <c r="B7" s="166">
        <v>22.435999999999879</v>
      </c>
      <c r="C7" s="236"/>
      <c r="D7" s="1" t="s">
        <v>475</v>
      </c>
      <c r="E7" s="166">
        <v>1267.9880000000001</v>
      </c>
    </row>
    <row r="8" spans="1:7" x14ac:dyDescent="0.2">
      <c r="A8" s="1" t="s">
        <v>476</v>
      </c>
      <c r="B8" s="166">
        <v>102.28400000000001</v>
      </c>
      <c r="C8" s="236"/>
      <c r="D8" s="1" t="s">
        <v>477</v>
      </c>
      <c r="E8" s="166">
        <v>-1748.944</v>
      </c>
    </row>
    <row r="9" spans="1:7" ht="15" x14ac:dyDescent="0.25">
      <c r="A9" s="173" t="s">
        <v>58</v>
      </c>
      <c r="B9" s="428">
        <v>4942.759</v>
      </c>
      <c r="C9" s="236"/>
      <c r="D9" s="1" t="s">
        <v>256</v>
      </c>
      <c r="E9" s="166">
        <v>743.62400000000002</v>
      </c>
    </row>
    <row r="10" spans="1:7" ht="15" x14ac:dyDescent="0.25">
      <c r="A10" s="1" t="s">
        <v>255</v>
      </c>
      <c r="B10" s="166">
        <v>-100.42199999999957</v>
      </c>
      <c r="C10" s="236"/>
      <c r="D10" s="173" t="s">
        <v>478</v>
      </c>
      <c r="E10" s="428">
        <v>4975.9929299999985</v>
      </c>
      <c r="G10" s="499"/>
    </row>
    <row r="11" spans="1:7" ht="15" x14ac:dyDescent="0.25">
      <c r="A11" s="173" t="s">
        <v>251</v>
      </c>
      <c r="B11" s="428">
        <v>4842.3370000000004</v>
      </c>
      <c r="C11" s="426"/>
      <c r="D11" s="209"/>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1" t="s">
        <v>480</v>
      </c>
      <c r="B1" s="771"/>
      <c r="C1" s="771"/>
      <c r="D1" s="771"/>
      <c r="E1" s="192"/>
      <c r="F1" s="192"/>
      <c r="G1" s="6"/>
      <c r="H1" s="6"/>
      <c r="I1" s="6"/>
      <c r="J1" s="6"/>
    </row>
    <row r="2" spans="1:10" ht="14.25" customHeight="1" x14ac:dyDescent="0.2">
      <c r="A2" s="771"/>
      <c r="B2" s="771"/>
      <c r="C2" s="771"/>
      <c r="D2" s="771"/>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21">
        <v>2018</v>
      </c>
      <c r="B5" s="738" t="s">
        <v>587</v>
      </c>
      <c r="C5" s="739">
        <v>15.33</v>
      </c>
      <c r="D5" s="614">
        <v>4.928131416837787</v>
      </c>
    </row>
    <row r="6" spans="1:10" ht="14.25" customHeight="1" x14ac:dyDescent="0.2">
      <c r="A6" s="737">
        <v>2019</v>
      </c>
      <c r="B6" s="639" t="s">
        <v>588</v>
      </c>
      <c r="C6" s="640">
        <v>14.57</v>
      </c>
      <c r="D6" s="197">
        <v>-4.9575994781474213</v>
      </c>
    </row>
    <row r="7" spans="1:10" ht="14.25" customHeight="1" x14ac:dyDescent="0.2">
      <c r="A7" s="705" t="s">
        <v>509</v>
      </c>
      <c r="B7" s="195" t="s">
        <v>589</v>
      </c>
      <c r="C7" s="707">
        <v>13.86</v>
      </c>
      <c r="D7" s="196">
        <v>-4.8730267673301357</v>
      </c>
    </row>
    <row r="8" spans="1:10" ht="14.25" customHeight="1" x14ac:dyDescent="0.2">
      <c r="A8" s="705" t="s">
        <v>509</v>
      </c>
      <c r="B8" s="195" t="s">
        <v>591</v>
      </c>
      <c r="C8" s="707">
        <v>13.17</v>
      </c>
      <c r="D8" s="196">
        <v>-4.9783549783549752</v>
      </c>
    </row>
    <row r="9" spans="1:10" ht="14.25" customHeight="1" x14ac:dyDescent="0.2">
      <c r="A9" s="705" t="s">
        <v>509</v>
      </c>
      <c r="B9" s="195" t="s">
        <v>592</v>
      </c>
      <c r="C9" s="707">
        <v>12.77</v>
      </c>
      <c r="D9" s="196">
        <v>-3.0372057706909672</v>
      </c>
    </row>
    <row r="10" spans="1:10" ht="14.25" customHeight="1" x14ac:dyDescent="0.2">
      <c r="A10" s="705" t="s">
        <v>509</v>
      </c>
      <c r="B10" s="195" t="s">
        <v>594</v>
      </c>
      <c r="C10" s="707">
        <v>12.15</v>
      </c>
      <c r="D10" s="196">
        <v>-4.8551292090837839</v>
      </c>
    </row>
    <row r="11" spans="1:10" ht="14.25" customHeight="1" x14ac:dyDescent="0.2">
      <c r="A11" s="706" t="s">
        <v>509</v>
      </c>
      <c r="B11" s="198" t="s">
        <v>596</v>
      </c>
      <c r="C11" s="625">
        <v>12.74</v>
      </c>
      <c r="D11" s="199">
        <v>4.8559670781892992</v>
      </c>
    </row>
    <row r="12" spans="1:10" ht="14.25" customHeight="1" x14ac:dyDescent="0.2">
      <c r="A12" s="737">
        <v>2020</v>
      </c>
      <c r="B12" s="639" t="s">
        <v>613</v>
      </c>
      <c r="C12" s="640">
        <v>13.37</v>
      </c>
      <c r="D12" s="197">
        <v>4.9450549450549373</v>
      </c>
    </row>
    <row r="13" spans="1:10" ht="14.25" customHeight="1" x14ac:dyDescent="0.2">
      <c r="A13" s="705" t="s">
        <v>509</v>
      </c>
      <c r="B13" s="195" t="s">
        <v>618</v>
      </c>
      <c r="C13" s="707">
        <v>12.71</v>
      </c>
      <c r="D13" s="196">
        <v>-4.9364248317127783</v>
      </c>
    </row>
    <row r="14" spans="1:10" ht="14.25" customHeight="1" x14ac:dyDescent="0.2">
      <c r="A14" s="705" t="s">
        <v>509</v>
      </c>
      <c r="B14" s="195" t="s">
        <v>619</v>
      </c>
      <c r="C14" s="707">
        <v>12.09</v>
      </c>
      <c r="D14" s="196">
        <v>-4.8780487804878128</v>
      </c>
    </row>
    <row r="15" spans="1:10" ht="14.25" customHeight="1" x14ac:dyDescent="0.2">
      <c r="A15" s="706" t="s">
        <v>509</v>
      </c>
      <c r="B15" s="198" t="s">
        <v>620</v>
      </c>
      <c r="C15" s="625">
        <v>12.68</v>
      </c>
      <c r="D15" s="199">
        <v>4.8800661703887496</v>
      </c>
    </row>
    <row r="16" spans="1:10" ht="14.25" customHeight="1" x14ac:dyDescent="0.2">
      <c r="A16" s="737">
        <v>2021</v>
      </c>
      <c r="B16" s="639" t="s">
        <v>621</v>
      </c>
      <c r="C16" s="640">
        <v>13.3</v>
      </c>
      <c r="D16" s="197">
        <v>4.8895899053627838</v>
      </c>
      <c r="F16" s="3" t="s">
        <v>369</v>
      </c>
    </row>
    <row r="17" spans="1:4" ht="14.25" customHeight="1" x14ac:dyDescent="0.2">
      <c r="A17" s="705" t="s">
        <v>509</v>
      </c>
      <c r="B17" s="195" t="s">
        <v>622</v>
      </c>
      <c r="C17" s="707">
        <v>13.96</v>
      </c>
      <c r="D17" s="196">
        <v>4.9624060150375948</v>
      </c>
    </row>
    <row r="18" spans="1:4" ht="14.25" customHeight="1" x14ac:dyDescent="0.2">
      <c r="A18" s="705" t="s">
        <v>509</v>
      </c>
      <c r="B18" s="195" t="s">
        <v>625</v>
      </c>
      <c r="C18" s="707">
        <v>14.64</v>
      </c>
      <c r="D18" s="196">
        <v>4.871060171919769</v>
      </c>
    </row>
    <row r="19" spans="1:4" ht="14.25" customHeight="1" x14ac:dyDescent="0.2">
      <c r="A19" s="705" t="s">
        <v>509</v>
      </c>
      <c r="B19" s="195" t="s">
        <v>632</v>
      </c>
      <c r="C19" s="707">
        <v>15.37</v>
      </c>
      <c r="D19" s="196">
        <v>4.9863387978141978</v>
      </c>
    </row>
    <row r="20" spans="1:4" ht="14.25" customHeight="1" x14ac:dyDescent="0.2">
      <c r="A20" s="705" t="s">
        <v>509</v>
      </c>
      <c r="B20" s="195" t="s">
        <v>637</v>
      </c>
      <c r="C20" s="707">
        <v>16.12</v>
      </c>
      <c r="D20" s="196">
        <v>4.8796356538711896</v>
      </c>
    </row>
    <row r="21" spans="1:4" ht="14.25" customHeight="1" x14ac:dyDescent="0.2">
      <c r="A21" s="706" t="s">
        <v>509</v>
      </c>
      <c r="B21" s="198" t="s">
        <v>654</v>
      </c>
      <c r="C21" s="625">
        <v>16.920000000000002</v>
      </c>
      <c r="D21" s="199">
        <v>4.9627791563275476</v>
      </c>
    </row>
    <row r="22" spans="1:4" ht="14.25" customHeight="1" x14ac:dyDescent="0.2">
      <c r="A22" s="737">
        <v>2022</v>
      </c>
      <c r="B22" s="639" t="s">
        <v>662</v>
      </c>
      <c r="C22" s="640">
        <v>17.75</v>
      </c>
      <c r="D22" s="197">
        <v>4.905437352245853</v>
      </c>
    </row>
    <row r="23" spans="1:4" ht="14.25" customHeight="1" x14ac:dyDescent="0.2">
      <c r="A23" s="705" t="s">
        <v>509</v>
      </c>
      <c r="B23" s="195" t="s">
        <v>666</v>
      </c>
      <c r="C23" s="707">
        <v>18.63</v>
      </c>
      <c r="D23" s="196">
        <v>4.9577464788732337</v>
      </c>
    </row>
    <row r="24" spans="1:4" ht="14.25" customHeight="1" x14ac:dyDescent="0.2">
      <c r="A24" s="705" t="s">
        <v>509</v>
      </c>
      <c r="B24" s="195" t="s">
        <v>685</v>
      </c>
      <c r="C24" s="707">
        <v>19.55</v>
      </c>
      <c r="D24" s="196">
        <v>4.9382716049382811</v>
      </c>
    </row>
    <row r="25" spans="1:4" ht="14.25" customHeight="1" x14ac:dyDescent="0.2">
      <c r="A25" s="706" t="s">
        <v>509</v>
      </c>
      <c r="B25" s="198" t="s">
        <v>681</v>
      </c>
      <c r="C25" s="625">
        <v>18.579999999999998</v>
      </c>
      <c r="D25" s="199">
        <v>-4.9616368286445134</v>
      </c>
    </row>
    <row r="26" spans="1:4" ht="14.25" customHeight="1" x14ac:dyDescent="0.2">
      <c r="A26" s="737">
        <v>2023</v>
      </c>
      <c r="B26" s="195" t="s">
        <v>686</v>
      </c>
      <c r="C26" s="707">
        <v>17.66</v>
      </c>
      <c r="D26" s="196">
        <v>-4.9515608180839523</v>
      </c>
    </row>
    <row r="27" spans="1:4" ht="14.25" customHeight="1" x14ac:dyDescent="0.2">
      <c r="A27" s="706" t="s">
        <v>509</v>
      </c>
      <c r="B27" s="198" t="s">
        <v>696</v>
      </c>
      <c r="C27" s="625">
        <v>16.79</v>
      </c>
      <c r="D27" s="199">
        <v>-4.9263873159682952</v>
      </c>
    </row>
    <row r="28" spans="1:4" ht="14.25" customHeight="1" x14ac:dyDescent="0.2">
      <c r="A28" s="641"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73" t="s">
        <v>674</v>
      </c>
      <c r="C3" s="775" t="s">
        <v>420</v>
      </c>
      <c r="D3" s="773" t="s">
        <v>624</v>
      </c>
      <c r="E3" s="775" t="s">
        <v>420</v>
      </c>
      <c r="F3" s="777" t="s">
        <v>675</v>
      </c>
    </row>
    <row r="4" spans="1:6" ht="14.85" customHeight="1" x14ac:dyDescent="0.2">
      <c r="A4" s="497"/>
      <c r="B4" s="774"/>
      <c r="C4" s="776"/>
      <c r="D4" s="774"/>
      <c r="E4" s="776"/>
      <c r="F4" s="778"/>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68">
        <v>117147.19003671882</v>
      </c>
      <c r="C12" s="469">
        <v>100</v>
      </c>
      <c r="D12" s="468">
        <v>110834.34850022121</v>
      </c>
      <c r="E12" s="469">
        <v>100</v>
      </c>
      <c r="F12" s="469">
        <v>5.695744705428579</v>
      </c>
    </row>
    <row r="13" spans="1:6" x14ac:dyDescent="0.2">
      <c r="A13" s="718" t="s">
        <v>676</v>
      </c>
      <c r="B13" s="3"/>
      <c r="C13" s="3"/>
      <c r="D13" s="3"/>
      <c r="E13" s="3"/>
      <c r="F13" s="55" t="s">
        <v>570</v>
      </c>
    </row>
    <row r="14" spans="1:6" x14ac:dyDescent="0.2">
      <c r="A14" s="470"/>
      <c r="B14" s="1"/>
      <c r="C14" s="1"/>
      <c r="D14" s="1"/>
      <c r="E14" s="1"/>
      <c r="F14" s="1"/>
    </row>
    <row r="15" spans="1:6" x14ac:dyDescent="0.2">
      <c r="A15" s="49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669</v>
      </c>
      <c r="B1" s="53"/>
      <c r="C1" s="53"/>
      <c r="D1" s="6"/>
      <c r="E1" s="6"/>
      <c r="F1" s="6"/>
    </row>
    <row r="2" spans="1:6" x14ac:dyDescent="0.2">
      <c r="A2" s="54"/>
      <c r="B2" s="54"/>
      <c r="C2" s="54"/>
      <c r="D2" s="65"/>
      <c r="E2" s="65"/>
      <c r="F2" s="55" t="s">
        <v>259</v>
      </c>
    </row>
    <row r="3" spans="1:6" x14ac:dyDescent="0.2">
      <c r="A3" s="56"/>
      <c r="B3" s="784" t="s">
        <v>260</v>
      </c>
      <c r="C3" s="784"/>
      <c r="D3" s="784"/>
      <c r="E3" s="783" t="s">
        <v>261</v>
      </c>
      <c r="F3" s="783"/>
    </row>
    <row r="4" spans="1:6" x14ac:dyDescent="0.2">
      <c r="A4" s="66"/>
      <c r="B4" s="201" t="s">
        <v>694</v>
      </c>
      <c r="C4" s="202" t="s">
        <v>690</v>
      </c>
      <c r="D4" s="201" t="s">
        <v>697</v>
      </c>
      <c r="E4" s="185" t="s">
        <v>262</v>
      </c>
      <c r="F4" s="184" t="s">
        <v>263</v>
      </c>
    </row>
    <row r="5" spans="1:6" x14ac:dyDescent="0.2">
      <c r="A5" s="427" t="s">
        <v>483</v>
      </c>
      <c r="B5" s="90">
        <v>163.53318858709679</v>
      </c>
      <c r="C5" s="90">
        <v>163.82718905714282</v>
      </c>
      <c r="D5" s="90">
        <v>179.22862209354838</v>
      </c>
      <c r="E5" s="90">
        <v>-0.1794576783854126</v>
      </c>
      <c r="F5" s="90">
        <v>-8.7572137324469086</v>
      </c>
    </row>
    <row r="6" spans="1:6" x14ac:dyDescent="0.2">
      <c r="A6" s="66" t="s">
        <v>482</v>
      </c>
      <c r="B6" s="97">
        <v>156.89340211612904</v>
      </c>
      <c r="C6" s="199">
        <v>162.26323366428574</v>
      </c>
      <c r="D6" s="97">
        <v>176.8244634064516</v>
      </c>
      <c r="E6" s="97">
        <v>-3.3093334989653918</v>
      </c>
      <c r="F6" s="97">
        <v>-11.271665077534378</v>
      </c>
    </row>
    <row r="7" spans="1:6" x14ac:dyDescent="0.2">
      <c r="F7" s="55" t="s">
        <v>570</v>
      </c>
    </row>
    <row r="8" spans="1:6" x14ac:dyDescent="0.2">
      <c r="A8" s="641"/>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1" t="s">
        <v>670</v>
      </c>
      <c r="B1" s="771"/>
      <c r="C1" s="771"/>
      <c r="D1" s="3"/>
      <c r="E1" s="3"/>
    </row>
    <row r="2" spans="1:38" x14ac:dyDescent="0.2">
      <c r="A2" s="772"/>
      <c r="B2" s="771"/>
      <c r="C2" s="771"/>
      <c r="D2" s="3"/>
      <c r="E2" s="55" t="s">
        <v>259</v>
      </c>
    </row>
    <row r="3" spans="1:38" x14ac:dyDescent="0.2">
      <c r="A3" s="57"/>
      <c r="B3" s="203" t="s">
        <v>264</v>
      </c>
      <c r="C3" s="203" t="s">
        <v>265</v>
      </c>
      <c r="D3" s="203" t="s">
        <v>266</v>
      </c>
      <c r="E3" s="203" t="s">
        <v>267</v>
      </c>
    </row>
    <row r="4" spans="1:38" x14ac:dyDescent="0.2">
      <c r="A4" s="678" t="s">
        <v>268</v>
      </c>
      <c r="B4" s="740">
        <v>163.53318858709679</v>
      </c>
      <c r="C4" s="741">
        <v>28.381793060570516</v>
      </c>
      <c r="D4" s="741">
        <v>47.411314065235956</v>
      </c>
      <c r="E4" s="741">
        <v>87.740081461290316</v>
      </c>
      <c r="F4" s="617"/>
      <c r="G4" s="617"/>
      <c r="H4" s="617"/>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269</v>
      </c>
      <c r="B5" s="205">
        <v>182.1483870967742</v>
      </c>
      <c r="C5" s="92">
        <v>29.082515586879918</v>
      </c>
      <c r="D5" s="92">
        <v>72.290000542152342</v>
      </c>
      <c r="E5" s="92">
        <v>80.775870967741938</v>
      </c>
      <c r="F5" s="617"/>
      <c r="G5" s="617"/>
      <c r="M5" s="618"/>
      <c r="N5" s="618"/>
      <c r="O5" s="618"/>
      <c r="P5" s="618"/>
      <c r="Q5" s="618"/>
      <c r="R5" s="618"/>
      <c r="S5" s="618"/>
      <c r="T5" s="618"/>
      <c r="U5" s="618"/>
      <c r="V5" s="618"/>
      <c r="W5" s="618"/>
      <c r="X5" s="618"/>
      <c r="Y5" s="618"/>
      <c r="Z5" s="618"/>
      <c r="AA5" s="618"/>
      <c r="AB5" s="618"/>
      <c r="AC5" s="618"/>
      <c r="AD5" s="618"/>
      <c r="AE5" s="280"/>
      <c r="AF5" s="280"/>
      <c r="AG5" s="280"/>
      <c r="AH5" s="280"/>
      <c r="AI5" s="280"/>
      <c r="AJ5" s="280"/>
      <c r="AK5" s="280"/>
      <c r="AL5" s="280"/>
    </row>
    <row r="6" spans="1:38" x14ac:dyDescent="0.2">
      <c r="A6" s="204" t="s">
        <v>270</v>
      </c>
      <c r="B6" s="205">
        <v>157.75806451612902</v>
      </c>
      <c r="C6" s="92">
        <v>26.293010752688172</v>
      </c>
      <c r="D6" s="92">
        <v>56.308924731182785</v>
      </c>
      <c r="E6" s="92">
        <v>75.156129032258065</v>
      </c>
      <c r="F6" s="617"/>
      <c r="G6" s="617"/>
      <c r="M6" s="618"/>
      <c r="N6" s="618"/>
      <c r="O6" s="618"/>
      <c r="P6" s="618"/>
      <c r="Q6" s="618"/>
      <c r="R6" s="618"/>
      <c r="S6" s="618"/>
      <c r="T6" s="618"/>
      <c r="U6" s="618"/>
      <c r="V6" s="618"/>
      <c r="W6" s="618"/>
      <c r="X6" s="618"/>
      <c r="Y6" s="618"/>
      <c r="Z6" s="618"/>
      <c r="AA6" s="618"/>
      <c r="AB6" s="618"/>
      <c r="AC6" s="618"/>
      <c r="AD6" s="618"/>
      <c r="AE6" s="280"/>
      <c r="AF6" s="280"/>
      <c r="AG6" s="280"/>
      <c r="AH6" s="280"/>
      <c r="AI6" s="280"/>
      <c r="AJ6" s="280"/>
      <c r="AK6" s="280"/>
      <c r="AL6" s="280"/>
    </row>
    <row r="7" spans="1:38" x14ac:dyDescent="0.2">
      <c r="A7" s="204" t="s">
        <v>233</v>
      </c>
      <c r="B7" s="205">
        <v>170.55245161290321</v>
      </c>
      <c r="C7" s="92">
        <v>29.600012263396422</v>
      </c>
      <c r="D7" s="92">
        <v>60.015923220474534</v>
      </c>
      <c r="E7" s="92">
        <v>80.936516129032256</v>
      </c>
      <c r="F7" s="617"/>
      <c r="G7" s="617"/>
      <c r="N7" s="618"/>
      <c r="O7" s="618"/>
      <c r="P7" s="618"/>
      <c r="Q7" s="618"/>
      <c r="R7" s="618"/>
      <c r="S7" s="618"/>
      <c r="T7" s="618"/>
      <c r="U7" s="618"/>
      <c r="V7" s="618"/>
      <c r="W7" s="618"/>
      <c r="X7" s="618"/>
      <c r="Y7" s="618"/>
      <c r="Z7" s="618"/>
      <c r="AA7" s="618"/>
      <c r="AB7" s="618"/>
      <c r="AC7" s="618"/>
      <c r="AD7" s="618"/>
      <c r="AE7" s="280"/>
      <c r="AF7" s="280"/>
      <c r="AG7" s="280"/>
      <c r="AH7" s="280"/>
      <c r="AI7" s="280"/>
      <c r="AJ7" s="280"/>
      <c r="AK7" s="280"/>
      <c r="AL7" s="280"/>
    </row>
    <row r="8" spans="1:38" x14ac:dyDescent="0.2">
      <c r="A8" s="204" t="s">
        <v>271</v>
      </c>
      <c r="B8" s="205">
        <v>129.79767741935484</v>
      </c>
      <c r="C8" s="92">
        <v>21.632946236559143</v>
      </c>
      <c r="D8" s="92">
        <v>36.302215053763454</v>
      </c>
      <c r="E8" s="92">
        <v>71.862516129032244</v>
      </c>
      <c r="F8" s="617"/>
      <c r="G8" s="617"/>
      <c r="N8" s="618"/>
      <c r="O8" s="618"/>
      <c r="P8" s="618"/>
      <c r="Q8" s="618"/>
      <c r="R8" s="618"/>
      <c r="S8" s="618"/>
      <c r="T8" s="618"/>
      <c r="U8" s="618"/>
      <c r="V8" s="618"/>
      <c r="W8" s="618"/>
      <c r="X8" s="618"/>
      <c r="Y8" s="618"/>
      <c r="Z8" s="618"/>
      <c r="AA8" s="618"/>
      <c r="AB8" s="618"/>
      <c r="AC8" s="618"/>
      <c r="AD8" s="618"/>
      <c r="AE8" s="280"/>
      <c r="AF8" s="280"/>
      <c r="AG8" s="280"/>
      <c r="AH8" s="280"/>
      <c r="AI8" s="280"/>
      <c r="AJ8" s="280"/>
      <c r="AK8" s="280"/>
      <c r="AL8" s="280"/>
    </row>
    <row r="9" spans="1:38" x14ac:dyDescent="0.2">
      <c r="A9" s="204" t="s">
        <v>272</v>
      </c>
      <c r="B9" s="205">
        <v>139.73541935483871</v>
      </c>
      <c r="C9" s="92">
        <v>22.310697207915428</v>
      </c>
      <c r="D9" s="92">
        <v>36.969883437245869</v>
      </c>
      <c r="E9" s="92">
        <v>80.454838709677418</v>
      </c>
      <c r="F9" s="617"/>
      <c r="G9" s="617"/>
    </row>
    <row r="10" spans="1:38" x14ac:dyDescent="0.2">
      <c r="A10" s="204" t="s">
        <v>273</v>
      </c>
      <c r="B10" s="205">
        <v>144.8967741935484</v>
      </c>
      <c r="C10" s="92">
        <v>28.979354838709678</v>
      </c>
      <c r="D10" s="92">
        <v>40.599999999999994</v>
      </c>
      <c r="E10" s="92">
        <v>75.317419354838719</v>
      </c>
      <c r="F10" s="617"/>
      <c r="G10" s="617"/>
    </row>
    <row r="11" spans="1:38" x14ac:dyDescent="0.2">
      <c r="A11" s="204" t="s">
        <v>274</v>
      </c>
      <c r="B11" s="205">
        <v>197.07719354838707</v>
      </c>
      <c r="C11" s="92">
        <v>39.415438709677417</v>
      </c>
      <c r="D11" s="92">
        <v>63.694529032258046</v>
      </c>
      <c r="E11" s="92">
        <v>93.967225806451609</v>
      </c>
      <c r="F11" s="617"/>
      <c r="G11" s="617"/>
    </row>
    <row r="12" spans="1:38" x14ac:dyDescent="0.2">
      <c r="A12" s="204" t="s">
        <v>275</v>
      </c>
      <c r="B12" s="205">
        <v>154.25483870967741</v>
      </c>
      <c r="C12" s="92">
        <v>25.709139784946238</v>
      </c>
      <c r="D12" s="92">
        <v>54.364924731182789</v>
      </c>
      <c r="E12" s="92">
        <v>74.180774193548388</v>
      </c>
      <c r="F12" s="617"/>
      <c r="G12" s="617"/>
    </row>
    <row r="13" spans="1:38" x14ac:dyDescent="0.2">
      <c r="A13" s="204" t="s">
        <v>276</v>
      </c>
      <c r="B13" s="205">
        <v>137.40074193548386</v>
      </c>
      <c r="C13" s="92">
        <v>24.777182971972501</v>
      </c>
      <c r="D13" s="92">
        <v>39.95791380222105</v>
      </c>
      <c r="E13" s="92">
        <v>72.665645161290314</v>
      </c>
      <c r="F13" s="617"/>
      <c r="G13" s="617"/>
    </row>
    <row r="14" spans="1:38" x14ac:dyDescent="0.2">
      <c r="A14" s="204" t="s">
        <v>205</v>
      </c>
      <c r="B14" s="205">
        <v>170.80322580645162</v>
      </c>
      <c r="C14" s="92">
        <v>28.467204301075274</v>
      </c>
      <c r="D14" s="92">
        <v>56.299924731182784</v>
      </c>
      <c r="E14" s="92">
        <v>86.036096774193567</v>
      </c>
      <c r="F14" s="617"/>
      <c r="G14" s="617"/>
    </row>
    <row r="15" spans="1:38" x14ac:dyDescent="0.2">
      <c r="A15" s="204" t="s">
        <v>277</v>
      </c>
      <c r="B15" s="205">
        <v>194.64193548387098</v>
      </c>
      <c r="C15" s="92">
        <v>37.67263267429761</v>
      </c>
      <c r="D15" s="92">
        <v>72.241141519250789</v>
      </c>
      <c r="E15" s="92">
        <v>84.728161290322575</v>
      </c>
      <c r="F15" s="617"/>
      <c r="G15" s="617"/>
    </row>
    <row r="16" spans="1:38" x14ac:dyDescent="0.2">
      <c r="A16" s="204" t="s">
        <v>234</v>
      </c>
      <c r="B16" s="206">
        <v>190.65174193548387</v>
      </c>
      <c r="C16" s="196">
        <v>31.775290322580645</v>
      </c>
      <c r="D16" s="196">
        <v>69.130096774193547</v>
      </c>
      <c r="E16" s="196">
        <v>89.746354838709678</v>
      </c>
      <c r="F16" s="617"/>
      <c r="G16" s="617"/>
    </row>
    <row r="17" spans="1:13" x14ac:dyDescent="0.2">
      <c r="A17" s="204" t="s">
        <v>235</v>
      </c>
      <c r="B17" s="205">
        <v>190.1032258064516</v>
      </c>
      <c r="C17" s="92">
        <v>36.79417273673257</v>
      </c>
      <c r="D17" s="92">
        <v>71.533956295525485</v>
      </c>
      <c r="E17" s="92">
        <v>81.775096774193543</v>
      </c>
      <c r="F17" s="617"/>
      <c r="G17" s="617"/>
    </row>
    <row r="18" spans="1:13" x14ac:dyDescent="0.2">
      <c r="A18" s="204" t="s">
        <v>278</v>
      </c>
      <c r="B18" s="205">
        <v>156.69683870967742</v>
      </c>
      <c r="C18" s="92">
        <v>33.313501143002284</v>
      </c>
      <c r="D18" s="92">
        <v>32.058014986029974</v>
      </c>
      <c r="E18" s="92">
        <v>91.325322580645164</v>
      </c>
      <c r="F18" s="617"/>
      <c r="G18" s="617"/>
    </row>
    <row r="19" spans="1:13" x14ac:dyDescent="0.2">
      <c r="A19" s="3" t="s">
        <v>279</v>
      </c>
      <c r="B19" s="205">
        <v>161.52903225806452</v>
      </c>
      <c r="C19" s="92">
        <v>30.204615788093367</v>
      </c>
      <c r="D19" s="92">
        <v>50.027642276422768</v>
      </c>
      <c r="E19" s="92">
        <v>81.296774193548387</v>
      </c>
      <c r="F19" s="617"/>
      <c r="G19" s="617"/>
    </row>
    <row r="20" spans="1:13" x14ac:dyDescent="0.2">
      <c r="A20" s="3" t="s">
        <v>206</v>
      </c>
      <c r="B20" s="205">
        <v>185.52683870967741</v>
      </c>
      <c r="C20" s="92">
        <v>33.455659439450024</v>
      </c>
      <c r="D20" s="92">
        <v>72.84008249603383</v>
      </c>
      <c r="E20" s="92">
        <v>79.231096774193546</v>
      </c>
      <c r="F20" s="617"/>
      <c r="G20" s="617"/>
    </row>
    <row r="21" spans="1:13" x14ac:dyDescent="0.2">
      <c r="A21" s="3" t="s">
        <v>280</v>
      </c>
      <c r="B21" s="205">
        <v>161.19216129032259</v>
      </c>
      <c r="C21" s="92">
        <v>27.975499066915493</v>
      </c>
      <c r="D21" s="92">
        <v>54.377242868568402</v>
      </c>
      <c r="E21" s="92">
        <v>78.839419354838697</v>
      </c>
      <c r="F21" s="617"/>
      <c r="G21" s="617"/>
    </row>
    <row r="22" spans="1:13" x14ac:dyDescent="0.2">
      <c r="A22" s="195" t="s">
        <v>281</v>
      </c>
      <c r="B22" s="205">
        <v>151.98645161290324</v>
      </c>
      <c r="C22" s="92">
        <v>26.377813916288989</v>
      </c>
      <c r="D22" s="92">
        <v>46.599992535323921</v>
      </c>
      <c r="E22" s="92">
        <v>79.008645161290332</v>
      </c>
      <c r="F22" s="617"/>
      <c r="G22" s="617"/>
    </row>
    <row r="23" spans="1:13" x14ac:dyDescent="0.2">
      <c r="A23" s="195" t="s">
        <v>282</v>
      </c>
      <c r="B23" s="207">
        <v>154.61290322580646</v>
      </c>
      <c r="C23" s="208">
        <v>21.325917686318135</v>
      </c>
      <c r="D23" s="208">
        <v>53.79901779755285</v>
      </c>
      <c r="E23" s="208">
        <v>79.487967741935478</v>
      </c>
      <c r="F23" s="617"/>
      <c r="G23" s="617"/>
    </row>
    <row r="24" spans="1:13" x14ac:dyDescent="0.2">
      <c r="A24" s="195" t="s">
        <v>283</v>
      </c>
      <c r="B24" s="207">
        <v>134</v>
      </c>
      <c r="C24" s="208">
        <v>20.440677966101696</v>
      </c>
      <c r="D24" s="208">
        <v>54.938322033898295</v>
      </c>
      <c r="E24" s="208">
        <v>58.621000000000002</v>
      </c>
      <c r="F24" s="617"/>
      <c r="G24" s="617"/>
    </row>
    <row r="25" spans="1:13" x14ac:dyDescent="0.2">
      <c r="A25" s="195" t="s">
        <v>545</v>
      </c>
      <c r="B25" s="207">
        <v>180.95806451612901</v>
      </c>
      <c r="C25" s="208">
        <v>31.405945081311646</v>
      </c>
      <c r="D25" s="208">
        <v>65.871087176752866</v>
      </c>
      <c r="E25" s="208">
        <v>83.681032258064505</v>
      </c>
      <c r="F25" s="617"/>
      <c r="G25" s="617"/>
    </row>
    <row r="26" spans="1:13" x14ac:dyDescent="0.2">
      <c r="A26" s="3" t="s">
        <v>284</v>
      </c>
      <c r="B26" s="207">
        <v>142.50419354838712</v>
      </c>
      <c r="C26" s="208">
        <v>26.647125622869137</v>
      </c>
      <c r="D26" s="208">
        <v>36.195551796485731</v>
      </c>
      <c r="E26" s="208">
        <v>79.66151612903225</v>
      </c>
      <c r="F26" s="617"/>
      <c r="G26" s="617"/>
    </row>
    <row r="27" spans="1:13" x14ac:dyDescent="0.2">
      <c r="A27" s="195" t="s">
        <v>236</v>
      </c>
      <c r="B27" s="207">
        <v>167.32580645161289</v>
      </c>
      <c r="C27" s="208">
        <v>31.288565434041441</v>
      </c>
      <c r="D27" s="208">
        <v>51.300047469184335</v>
      </c>
      <c r="E27" s="208">
        <v>84.737193548387111</v>
      </c>
      <c r="F27" s="617"/>
      <c r="G27" s="617"/>
    </row>
    <row r="28" spans="1:13" x14ac:dyDescent="0.2">
      <c r="A28" s="195" t="s">
        <v>547</v>
      </c>
      <c r="B28" s="205">
        <v>156.62593548387096</v>
      </c>
      <c r="C28" s="92">
        <v>27.183013596374298</v>
      </c>
      <c r="D28" s="92">
        <v>54.011663822980537</v>
      </c>
      <c r="E28" s="92">
        <v>75.431258064516129</v>
      </c>
      <c r="F28" s="617"/>
      <c r="G28" s="617"/>
    </row>
    <row r="29" spans="1:13" x14ac:dyDescent="0.2">
      <c r="A29" s="3" t="s">
        <v>285</v>
      </c>
      <c r="B29" s="207">
        <v>136.52577419354841</v>
      </c>
      <c r="C29" s="208">
        <v>21.798232854432101</v>
      </c>
      <c r="D29" s="208">
        <v>36.078573597180835</v>
      </c>
      <c r="E29" s="208">
        <v>78.648967741935479</v>
      </c>
      <c r="F29" s="617"/>
      <c r="G29" s="617"/>
    </row>
    <row r="30" spans="1:13" x14ac:dyDescent="0.2">
      <c r="A30" s="3" t="s">
        <v>237</v>
      </c>
      <c r="B30" s="205">
        <v>177.30216129032257</v>
      </c>
      <c r="C30" s="92">
        <v>35.460432258064515</v>
      </c>
      <c r="D30" s="92">
        <v>56.276083870967739</v>
      </c>
      <c r="E30" s="92">
        <v>85.56564516129032</v>
      </c>
      <c r="F30" s="617"/>
      <c r="G30" s="617"/>
    </row>
    <row r="31" spans="1:13" x14ac:dyDescent="0.2">
      <c r="A31" s="651" t="s">
        <v>286</v>
      </c>
      <c r="B31" s="652">
        <v>172.40816552926842</v>
      </c>
      <c r="C31" s="652">
        <v>30.486809758224304</v>
      </c>
      <c r="D31" s="652">
        <v>59.95900093233444</v>
      </c>
      <c r="E31" s="652">
        <v>81.962354838709672</v>
      </c>
      <c r="F31" s="617"/>
      <c r="G31" s="617"/>
    </row>
    <row r="32" spans="1:13" x14ac:dyDescent="0.2">
      <c r="A32" s="650" t="s">
        <v>287</v>
      </c>
      <c r="B32" s="649">
        <v>177.47766391205192</v>
      </c>
      <c r="C32" s="649">
        <v>30.801908612835465</v>
      </c>
      <c r="D32" s="649">
        <v>64.819952290112809</v>
      </c>
      <c r="E32" s="649">
        <v>81.855803009103653</v>
      </c>
      <c r="F32" s="617"/>
      <c r="G32" s="617"/>
      <c r="M32" s="618"/>
    </row>
    <row r="33" spans="1:13" x14ac:dyDescent="0.2">
      <c r="A33" s="648" t="s">
        <v>288</v>
      </c>
      <c r="B33" s="653">
        <v>13.944475324955135</v>
      </c>
      <c r="C33" s="653">
        <v>2.4201155522649493</v>
      </c>
      <c r="D33" s="653">
        <v>17.408638224876853</v>
      </c>
      <c r="E33" s="653">
        <v>-5.8842784521866633</v>
      </c>
      <c r="F33" s="617"/>
      <c r="G33" s="617"/>
      <c r="M33" s="618"/>
    </row>
    <row r="34" spans="1:13" x14ac:dyDescent="0.2">
      <c r="A34" s="80"/>
      <c r="B34" s="3"/>
      <c r="C34" s="3"/>
      <c r="D34" s="3"/>
      <c r="E34" s="55" t="s">
        <v>570</v>
      </c>
    </row>
    <row r="35" spans="1:13" s="1" customFormat="1" ht="14.25" customHeight="1" x14ac:dyDescent="0.2">
      <c r="A35" s="805" t="s">
        <v>687</v>
      </c>
      <c r="B35" s="805"/>
      <c r="C35" s="805"/>
      <c r="D35" s="805"/>
      <c r="E35" s="805"/>
    </row>
    <row r="36" spans="1:13" s="1" customFormat="1" x14ac:dyDescent="0.2">
      <c r="A36" s="805"/>
      <c r="B36" s="805"/>
      <c r="C36" s="805"/>
      <c r="D36" s="805"/>
      <c r="E36" s="805"/>
    </row>
    <row r="37" spans="1:13" s="1" customFormat="1" x14ac:dyDescent="0.2">
      <c r="A37" s="805"/>
      <c r="B37" s="805"/>
      <c r="C37" s="805"/>
      <c r="D37" s="805"/>
      <c r="E37" s="805"/>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1" t="s">
        <v>671</v>
      </c>
      <c r="B1" s="771"/>
      <c r="C1" s="771"/>
      <c r="D1" s="3"/>
      <c r="E1" s="3"/>
    </row>
    <row r="2" spans="1:36" x14ac:dyDescent="0.2">
      <c r="A2" s="772"/>
      <c r="B2" s="771"/>
      <c r="C2" s="771"/>
      <c r="D2" s="3"/>
      <c r="E2" s="55" t="s">
        <v>259</v>
      </c>
    </row>
    <row r="3" spans="1:36" x14ac:dyDescent="0.2">
      <c r="A3" s="57"/>
      <c r="B3" s="203" t="s">
        <v>264</v>
      </c>
      <c r="C3" s="203" t="s">
        <v>265</v>
      </c>
      <c r="D3" s="203" t="s">
        <v>266</v>
      </c>
      <c r="E3" s="203" t="s">
        <v>267</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8" t="s">
        <v>268</v>
      </c>
      <c r="B4" s="740">
        <v>156.89340211612904</v>
      </c>
      <c r="C4" s="741">
        <v>27.229433425113307</v>
      </c>
      <c r="D4" s="741">
        <v>38.04231405875769</v>
      </c>
      <c r="E4" s="741">
        <v>91.621654632258043</v>
      </c>
      <c r="F4" s="617"/>
      <c r="G4" s="617"/>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280"/>
      <c r="AH4" s="280"/>
      <c r="AI4" s="280"/>
      <c r="AJ4" s="280"/>
    </row>
    <row r="5" spans="1:36" x14ac:dyDescent="0.2">
      <c r="A5" s="204" t="s">
        <v>269</v>
      </c>
      <c r="B5" s="205">
        <v>172.75806451612902</v>
      </c>
      <c r="C5" s="92">
        <v>27.583220384928165</v>
      </c>
      <c r="D5" s="92">
        <v>54.510231227975041</v>
      </c>
      <c r="E5" s="92">
        <v>90.664612903225816</v>
      </c>
      <c r="G5" s="617"/>
      <c r="H5" s="619"/>
      <c r="I5" s="619"/>
      <c r="J5" s="619"/>
      <c r="K5" s="619"/>
      <c r="L5" s="618"/>
      <c r="M5" s="618"/>
      <c r="N5" s="618"/>
      <c r="O5" s="618"/>
      <c r="P5" s="618"/>
      <c r="Q5" s="618"/>
      <c r="R5" s="618"/>
      <c r="S5" s="618"/>
      <c r="T5" s="618"/>
      <c r="U5" s="618"/>
      <c r="V5" s="618"/>
      <c r="W5" s="618"/>
      <c r="X5" s="618"/>
      <c r="Y5" s="618"/>
      <c r="Z5" s="618"/>
      <c r="AA5" s="618"/>
      <c r="AB5" s="618"/>
      <c r="AC5" s="618"/>
      <c r="AD5" s="618"/>
      <c r="AE5" s="618"/>
      <c r="AF5" s="618"/>
      <c r="AG5" s="280"/>
      <c r="AH5" s="280"/>
      <c r="AI5" s="280"/>
      <c r="AJ5" s="280"/>
    </row>
    <row r="6" spans="1:36" x14ac:dyDescent="0.2">
      <c r="A6" s="204" t="s">
        <v>270</v>
      </c>
      <c r="B6" s="205">
        <v>163.52580645161291</v>
      </c>
      <c r="C6" s="92">
        <v>27.254301075268824</v>
      </c>
      <c r="D6" s="92">
        <v>48.642956989247295</v>
      </c>
      <c r="E6" s="92">
        <v>87.628548387096785</v>
      </c>
      <c r="G6" s="617"/>
      <c r="L6" s="618"/>
      <c r="M6" s="618"/>
      <c r="N6" s="618"/>
      <c r="O6" s="618"/>
      <c r="P6" s="618"/>
      <c r="Q6" s="618"/>
      <c r="R6" s="618"/>
      <c r="S6" s="618"/>
      <c r="T6" s="618"/>
      <c r="U6" s="618"/>
      <c r="V6" s="618"/>
      <c r="W6" s="618"/>
      <c r="X6" s="618"/>
      <c r="Y6" s="618"/>
      <c r="Z6" s="618"/>
      <c r="AA6" s="618"/>
      <c r="AB6" s="618"/>
      <c r="AC6" s="618"/>
      <c r="AD6" s="618"/>
      <c r="AE6" s="618"/>
      <c r="AF6" s="618"/>
      <c r="AG6" s="280"/>
      <c r="AH6" s="280"/>
      <c r="AI6" s="280"/>
      <c r="AJ6" s="280"/>
    </row>
    <row r="7" spans="1:36" x14ac:dyDescent="0.2">
      <c r="A7" s="204" t="s">
        <v>233</v>
      </c>
      <c r="B7" s="205">
        <v>170.68529032258067</v>
      </c>
      <c r="C7" s="92">
        <v>29.623066915489208</v>
      </c>
      <c r="D7" s="92">
        <v>52.978320181285014</v>
      </c>
      <c r="E7" s="92">
        <v>88.083903225806452</v>
      </c>
      <c r="G7" s="617"/>
      <c r="L7" s="619"/>
      <c r="M7" s="619"/>
      <c r="N7" s="619"/>
      <c r="O7" s="619"/>
      <c r="P7" s="619"/>
      <c r="Q7" s="619"/>
      <c r="R7" s="619"/>
      <c r="S7" s="619"/>
      <c r="T7" s="619"/>
      <c r="U7" s="619"/>
      <c r="V7" s="619"/>
      <c r="W7" s="619"/>
      <c r="X7" s="619"/>
      <c r="Y7" s="619"/>
      <c r="Z7" s="619"/>
      <c r="AA7" s="619"/>
      <c r="AB7" s="619"/>
      <c r="AC7" s="619"/>
      <c r="AD7" s="619"/>
      <c r="AE7" s="619"/>
      <c r="AF7" s="619"/>
      <c r="AG7" s="282"/>
      <c r="AH7" s="282"/>
      <c r="AI7" s="282"/>
      <c r="AJ7" s="282"/>
    </row>
    <row r="8" spans="1:36" x14ac:dyDescent="0.2">
      <c r="A8" s="204" t="s">
        <v>271</v>
      </c>
      <c r="B8" s="205">
        <v>141.36770967741936</v>
      </c>
      <c r="C8" s="92">
        <v>23.561284946236562</v>
      </c>
      <c r="D8" s="92">
        <v>33.029940860215056</v>
      </c>
      <c r="E8" s="92">
        <v>84.776483870967738</v>
      </c>
      <c r="G8" s="617"/>
    </row>
    <row r="9" spans="1:36" x14ac:dyDescent="0.2">
      <c r="A9" s="204" t="s">
        <v>272</v>
      </c>
      <c r="B9" s="205">
        <v>154.44480645161292</v>
      </c>
      <c r="C9" s="92">
        <v>24.659254811602064</v>
      </c>
      <c r="D9" s="92">
        <v>34.070100027107628</v>
      </c>
      <c r="E9" s="92">
        <v>95.715451612903223</v>
      </c>
      <c r="G9" s="617"/>
    </row>
    <row r="10" spans="1:36" x14ac:dyDescent="0.2">
      <c r="A10" s="204" t="s">
        <v>273</v>
      </c>
      <c r="B10" s="205">
        <v>156.27096774193549</v>
      </c>
      <c r="C10" s="92">
        <v>31.2541935483871</v>
      </c>
      <c r="D10" s="92">
        <v>35.300000000000004</v>
      </c>
      <c r="E10" s="92">
        <v>89.716774193548389</v>
      </c>
      <c r="G10" s="617"/>
    </row>
    <row r="11" spans="1:36" x14ac:dyDescent="0.2">
      <c r="A11" s="204" t="s">
        <v>274</v>
      </c>
      <c r="B11" s="205">
        <v>172.38948387096775</v>
      </c>
      <c r="C11" s="92">
        <v>34.477896774193553</v>
      </c>
      <c r="D11" s="92">
        <v>44.365812903225816</v>
      </c>
      <c r="E11" s="92">
        <v>93.545774193548382</v>
      </c>
      <c r="G11" s="617"/>
    </row>
    <row r="12" spans="1:36" x14ac:dyDescent="0.2">
      <c r="A12" s="204" t="s">
        <v>275</v>
      </c>
      <c r="B12" s="205">
        <v>154.06451612903226</v>
      </c>
      <c r="C12" s="92">
        <v>25.677419354838712</v>
      </c>
      <c r="D12" s="92">
        <v>39.765129032258066</v>
      </c>
      <c r="E12" s="92">
        <v>88.621967741935478</v>
      </c>
      <c r="G12" s="617"/>
    </row>
    <row r="13" spans="1:36" x14ac:dyDescent="0.2">
      <c r="A13" s="204" t="s">
        <v>276</v>
      </c>
      <c r="B13" s="205">
        <v>151.87870967741935</v>
      </c>
      <c r="C13" s="92">
        <v>27.387964040190379</v>
      </c>
      <c r="D13" s="92">
        <v>42.273745637228984</v>
      </c>
      <c r="E13" s="92">
        <v>82.216999999999985</v>
      </c>
      <c r="G13" s="617"/>
    </row>
    <row r="14" spans="1:36" x14ac:dyDescent="0.2">
      <c r="A14" s="204" t="s">
        <v>205</v>
      </c>
      <c r="B14" s="205">
        <v>165.30322580645162</v>
      </c>
      <c r="C14" s="92">
        <v>27.550537634408606</v>
      </c>
      <c r="D14" s="92">
        <v>37.200172043010745</v>
      </c>
      <c r="E14" s="92">
        <v>100.55251612903227</v>
      </c>
      <c r="G14" s="617"/>
    </row>
    <row r="15" spans="1:36" x14ac:dyDescent="0.2">
      <c r="A15" s="204" t="s">
        <v>277</v>
      </c>
      <c r="B15" s="205">
        <v>197.84838709677419</v>
      </c>
      <c r="C15" s="92">
        <v>38.293236212278877</v>
      </c>
      <c r="D15" s="92">
        <v>51.0517315296566</v>
      </c>
      <c r="E15" s="92">
        <v>108.50341935483871</v>
      </c>
      <c r="G15" s="617"/>
    </row>
    <row r="16" spans="1:36" x14ac:dyDescent="0.2">
      <c r="A16" s="204" t="s">
        <v>234</v>
      </c>
      <c r="B16" s="206">
        <v>181.97525806451614</v>
      </c>
      <c r="C16" s="196">
        <v>30.32920967741936</v>
      </c>
      <c r="D16" s="196">
        <v>60.900306451612906</v>
      </c>
      <c r="E16" s="196">
        <v>90.745741935483878</v>
      </c>
      <c r="G16" s="617"/>
    </row>
    <row r="17" spans="1:11" x14ac:dyDescent="0.2">
      <c r="A17" s="204" t="s">
        <v>235</v>
      </c>
      <c r="B17" s="205">
        <v>169.7258064516129</v>
      </c>
      <c r="C17" s="92">
        <v>32.850156087408948</v>
      </c>
      <c r="D17" s="92">
        <v>42.433263267429766</v>
      </c>
      <c r="E17" s="92">
        <v>94.442387096774183</v>
      </c>
      <c r="G17" s="617"/>
    </row>
    <row r="18" spans="1:11" x14ac:dyDescent="0.2">
      <c r="A18" s="204" t="s">
        <v>278</v>
      </c>
      <c r="B18" s="205">
        <v>159.07687096774194</v>
      </c>
      <c r="C18" s="92">
        <v>33.81949225298451</v>
      </c>
      <c r="D18" s="92">
        <v>29.563120650241295</v>
      </c>
      <c r="E18" s="92">
        <v>95.694258064516134</v>
      </c>
      <c r="G18" s="617"/>
    </row>
    <row r="19" spans="1:11" x14ac:dyDescent="0.2">
      <c r="A19" s="3" t="s">
        <v>279</v>
      </c>
      <c r="B19" s="205">
        <v>165.32451612903225</v>
      </c>
      <c r="C19" s="92">
        <v>30.914340414371885</v>
      </c>
      <c r="D19" s="92">
        <v>44.238659585628106</v>
      </c>
      <c r="E19" s="92">
        <v>90.171516129032256</v>
      </c>
      <c r="G19" s="617"/>
    </row>
    <row r="20" spans="1:11" x14ac:dyDescent="0.2">
      <c r="A20" s="3" t="s">
        <v>206</v>
      </c>
      <c r="B20" s="205">
        <v>180.8902580645161</v>
      </c>
      <c r="C20" s="92">
        <v>32.619554732945531</v>
      </c>
      <c r="D20" s="92">
        <v>61.739896879957669</v>
      </c>
      <c r="E20" s="92">
        <v>86.530806451612904</v>
      </c>
      <c r="G20" s="617"/>
    </row>
    <row r="21" spans="1:11" x14ac:dyDescent="0.2">
      <c r="A21" s="3" t="s">
        <v>280</v>
      </c>
      <c r="B21" s="205">
        <v>160.35870967741937</v>
      </c>
      <c r="C21" s="92">
        <v>27.830850439882703</v>
      </c>
      <c r="D21" s="92">
        <v>45.194988269794742</v>
      </c>
      <c r="E21" s="92">
        <v>87.332870967741925</v>
      </c>
      <c r="G21" s="617"/>
    </row>
    <row r="22" spans="1:11" x14ac:dyDescent="0.2">
      <c r="A22" s="195" t="s">
        <v>281</v>
      </c>
      <c r="B22" s="205">
        <v>154.7868387096774</v>
      </c>
      <c r="C22" s="92">
        <v>26.863831511596906</v>
      </c>
      <c r="D22" s="92">
        <v>37.200039456144999</v>
      </c>
      <c r="E22" s="92">
        <v>90.722967741935491</v>
      </c>
      <c r="G22" s="617"/>
    </row>
    <row r="23" spans="1:11" x14ac:dyDescent="0.2">
      <c r="A23" s="195" t="s">
        <v>282</v>
      </c>
      <c r="B23" s="207">
        <v>153.06129032258065</v>
      </c>
      <c r="C23" s="208">
        <v>21.111902113459401</v>
      </c>
      <c r="D23" s="208">
        <v>42.875065628476086</v>
      </c>
      <c r="E23" s="208">
        <v>89.074322580645159</v>
      </c>
      <c r="G23" s="617"/>
    </row>
    <row r="24" spans="1:11" x14ac:dyDescent="0.2">
      <c r="A24" s="195" t="s">
        <v>283</v>
      </c>
      <c r="B24" s="207">
        <v>121</v>
      </c>
      <c r="C24" s="208">
        <v>18.457627118644066</v>
      </c>
      <c r="D24" s="208">
        <v>47.240372881355938</v>
      </c>
      <c r="E24" s="208">
        <v>55.302</v>
      </c>
      <c r="G24" s="617"/>
    </row>
    <row r="25" spans="1:11" x14ac:dyDescent="0.2">
      <c r="A25" s="195" t="s">
        <v>545</v>
      </c>
      <c r="B25" s="207">
        <v>163.58709677419353</v>
      </c>
      <c r="C25" s="208">
        <v>28.391149026926151</v>
      </c>
      <c r="D25" s="208">
        <v>57.974818715009313</v>
      </c>
      <c r="E25" s="208">
        <v>77.221129032258062</v>
      </c>
      <c r="G25" s="617"/>
    </row>
    <row r="26" spans="1:11" x14ac:dyDescent="0.2">
      <c r="A26" s="3" t="s">
        <v>284</v>
      </c>
      <c r="B26" s="207">
        <v>149.52300000000002</v>
      </c>
      <c r="C26" s="208">
        <v>27.959585365853666</v>
      </c>
      <c r="D26" s="208">
        <v>32.601188827694742</v>
      </c>
      <c r="E26" s="208">
        <v>88.962225806451613</v>
      </c>
      <c r="G26" s="617"/>
    </row>
    <row r="27" spans="1:11" x14ac:dyDescent="0.2">
      <c r="A27" s="195" t="s">
        <v>236</v>
      </c>
      <c r="B27" s="207">
        <v>153.4548387096774</v>
      </c>
      <c r="C27" s="208">
        <v>28.694807238394962</v>
      </c>
      <c r="D27" s="208">
        <v>36.81706372934697</v>
      </c>
      <c r="E27" s="208">
        <v>87.942967741935476</v>
      </c>
      <c r="G27" s="617"/>
    </row>
    <row r="28" spans="1:11" x14ac:dyDescent="0.2">
      <c r="A28" s="195" t="s">
        <v>547</v>
      </c>
      <c r="B28" s="205">
        <v>151.21961290322582</v>
      </c>
      <c r="C28" s="92">
        <v>26.244726206344978</v>
      </c>
      <c r="D28" s="92">
        <v>35.544886696880837</v>
      </c>
      <c r="E28" s="92">
        <v>89.43</v>
      </c>
      <c r="G28" s="617"/>
    </row>
    <row r="29" spans="1:11" x14ac:dyDescent="0.2">
      <c r="A29" s="3" t="s">
        <v>285</v>
      </c>
      <c r="B29" s="207">
        <v>147.62209677419358</v>
      </c>
      <c r="C29" s="208">
        <v>23.569914611005697</v>
      </c>
      <c r="D29" s="208">
        <v>33.164182163187874</v>
      </c>
      <c r="E29" s="208">
        <v>90.888000000000005</v>
      </c>
      <c r="G29" s="617"/>
    </row>
    <row r="30" spans="1:11" x14ac:dyDescent="0.2">
      <c r="A30" s="3" t="s">
        <v>237</v>
      </c>
      <c r="B30" s="205">
        <v>201.46467741935484</v>
      </c>
      <c r="C30" s="92">
        <v>40.29293548387097</v>
      </c>
      <c r="D30" s="92">
        <v>36.324806451612908</v>
      </c>
      <c r="E30" s="92">
        <v>124.84693548387096</v>
      </c>
      <c r="G30" s="617"/>
    </row>
    <row r="31" spans="1:11" x14ac:dyDescent="0.2">
      <c r="A31" s="651" t="s">
        <v>286</v>
      </c>
      <c r="B31" s="652">
        <v>168.47285744525175</v>
      </c>
      <c r="C31" s="652">
        <v>29.790932109221355</v>
      </c>
      <c r="D31" s="652">
        <v>48.17947372312716</v>
      </c>
      <c r="E31" s="652">
        <v>90.502451612903229</v>
      </c>
      <c r="G31" s="617"/>
    </row>
    <row r="32" spans="1:11" x14ac:dyDescent="0.2">
      <c r="A32" s="650" t="s">
        <v>287</v>
      </c>
      <c r="B32" s="649">
        <v>171.35791775775985</v>
      </c>
      <c r="C32" s="649">
        <v>29.739803908371545</v>
      </c>
      <c r="D32" s="649">
        <v>51.89217260589416</v>
      </c>
      <c r="E32" s="649">
        <v>89.725941243494148</v>
      </c>
      <c r="G32" s="617"/>
      <c r="H32" s="618"/>
      <c r="I32" s="618"/>
      <c r="J32" s="618"/>
      <c r="K32" s="618"/>
    </row>
    <row r="33" spans="1:11" x14ac:dyDescent="0.2">
      <c r="A33" s="648" t="s">
        <v>288</v>
      </c>
      <c r="B33" s="653">
        <v>14.464515641630811</v>
      </c>
      <c r="C33" s="653">
        <v>2.5103704832582387</v>
      </c>
      <c r="D33" s="653">
        <v>13.849858547136471</v>
      </c>
      <c r="E33" s="653">
        <v>-1.8957133887638946</v>
      </c>
      <c r="G33" s="617"/>
      <c r="H33" s="618"/>
      <c r="I33" s="618"/>
      <c r="J33" s="618"/>
      <c r="K33" s="618"/>
    </row>
    <row r="34" spans="1:11" x14ac:dyDescent="0.2">
      <c r="A34" s="80"/>
      <c r="B34" s="3"/>
      <c r="C34" s="3"/>
      <c r="D34" s="3"/>
      <c r="E34" s="55" t="s">
        <v>570</v>
      </c>
    </row>
    <row r="35" spans="1:11" s="1" customFormat="1" x14ac:dyDescent="0.2">
      <c r="A35" s="805" t="s">
        <v>687</v>
      </c>
      <c r="B35" s="805"/>
      <c r="C35" s="805"/>
      <c r="D35" s="805"/>
      <c r="E35" s="805"/>
    </row>
    <row r="36" spans="1:11" s="1" customFormat="1" x14ac:dyDescent="0.2">
      <c r="A36" s="805"/>
      <c r="B36" s="805"/>
      <c r="C36" s="805"/>
      <c r="D36" s="805"/>
      <c r="E36" s="805"/>
    </row>
    <row r="37" spans="1:11" s="1" customFormat="1" x14ac:dyDescent="0.2">
      <c r="A37" s="805"/>
      <c r="B37" s="805"/>
      <c r="C37" s="805"/>
      <c r="D37" s="805"/>
      <c r="E37" s="805"/>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1" t="s">
        <v>672</v>
      </c>
      <c r="B1" s="771"/>
      <c r="C1" s="771"/>
    </row>
    <row r="2" spans="1:3" x14ac:dyDescent="0.2">
      <c r="A2" s="771"/>
      <c r="B2" s="771"/>
      <c r="C2" s="771"/>
    </row>
    <row r="3" spans="1:3" x14ac:dyDescent="0.2">
      <c r="A3" s="54"/>
      <c r="B3" s="3"/>
      <c r="C3" s="55" t="s">
        <v>259</v>
      </c>
    </row>
    <row r="4" spans="1:3" x14ac:dyDescent="0.2">
      <c r="A4" s="57"/>
      <c r="B4" s="203" t="s">
        <v>264</v>
      </c>
      <c r="C4" s="203" t="s">
        <v>267</v>
      </c>
    </row>
    <row r="5" spans="1:3" x14ac:dyDescent="0.2">
      <c r="A5" s="678" t="s">
        <v>268</v>
      </c>
      <c r="B5" s="679">
        <v>106.62141935483871</v>
      </c>
      <c r="C5" s="680">
        <v>78.446064516129027</v>
      </c>
    </row>
    <row r="6" spans="1:3" x14ac:dyDescent="0.2">
      <c r="A6" s="204" t="s">
        <v>269</v>
      </c>
      <c r="B6" s="466">
        <v>110.20903225806452</v>
      </c>
      <c r="C6" s="467">
        <v>78.447580645161295</v>
      </c>
    </row>
    <row r="7" spans="1:3" x14ac:dyDescent="0.2">
      <c r="A7" s="204" t="s">
        <v>270</v>
      </c>
      <c r="B7" s="466">
        <v>120.47141935483872</v>
      </c>
      <c r="C7" s="467">
        <v>81.097032258064502</v>
      </c>
    </row>
    <row r="8" spans="1:3" x14ac:dyDescent="0.2">
      <c r="A8" s="204" t="s">
        <v>233</v>
      </c>
      <c r="B8" s="466">
        <v>93.020645161290318</v>
      </c>
      <c r="C8" s="467">
        <v>75.011516129032259</v>
      </c>
    </row>
    <row r="9" spans="1:3" x14ac:dyDescent="0.2">
      <c r="A9" s="204" t="s">
        <v>271</v>
      </c>
      <c r="B9" s="466">
        <v>118.50193548387097</v>
      </c>
      <c r="C9" s="467">
        <v>65.721838709677428</v>
      </c>
    </row>
    <row r="10" spans="1:3" x14ac:dyDescent="0.2">
      <c r="A10" s="204" t="s">
        <v>272</v>
      </c>
      <c r="B10" s="466">
        <v>106.49583870967744</v>
      </c>
      <c r="C10" s="467">
        <v>86.322161290322569</v>
      </c>
    </row>
    <row r="11" spans="1:3" x14ac:dyDescent="0.2">
      <c r="A11" s="204" t="s">
        <v>273</v>
      </c>
      <c r="B11" s="466">
        <v>97.548387096774192</v>
      </c>
      <c r="C11" s="467">
        <v>75.938709677419354</v>
      </c>
    </row>
    <row r="12" spans="1:3" x14ac:dyDescent="0.2">
      <c r="A12" s="204" t="s">
        <v>274</v>
      </c>
      <c r="B12" s="466">
        <v>177.72183870967737</v>
      </c>
      <c r="C12" s="467">
        <v>104.76932258064514</v>
      </c>
    </row>
    <row r="13" spans="1:3" x14ac:dyDescent="0.2">
      <c r="A13" s="204" t="s">
        <v>275</v>
      </c>
      <c r="B13" s="466">
        <v>0</v>
      </c>
      <c r="C13" s="467">
        <v>0</v>
      </c>
    </row>
    <row r="14" spans="1:3" x14ac:dyDescent="0.2">
      <c r="A14" s="204" t="s">
        <v>276</v>
      </c>
      <c r="B14" s="466">
        <v>111.96332258064515</v>
      </c>
      <c r="C14" s="467">
        <v>76.722387096774199</v>
      </c>
    </row>
    <row r="15" spans="1:3" x14ac:dyDescent="0.2">
      <c r="A15" s="204" t="s">
        <v>205</v>
      </c>
      <c r="B15" s="466">
        <v>121.69677419354839</v>
      </c>
      <c r="C15" s="467">
        <v>95.613870967741946</v>
      </c>
    </row>
    <row r="16" spans="1:3" x14ac:dyDescent="0.2">
      <c r="A16" s="204" t="s">
        <v>277</v>
      </c>
      <c r="B16" s="466">
        <v>149.3290322580645</v>
      </c>
      <c r="C16" s="467">
        <v>92.846709677419355</v>
      </c>
    </row>
    <row r="17" spans="1:3" x14ac:dyDescent="0.2">
      <c r="A17" s="204" t="s">
        <v>234</v>
      </c>
      <c r="B17" s="466">
        <v>128.89945161290322</v>
      </c>
      <c r="C17" s="467">
        <v>91.796225806451616</v>
      </c>
    </row>
    <row r="18" spans="1:3" x14ac:dyDescent="0.2">
      <c r="A18" s="204" t="s">
        <v>235</v>
      </c>
      <c r="B18" s="466">
        <v>118.85483870967741</v>
      </c>
      <c r="C18" s="467">
        <v>66.613677419354843</v>
      </c>
    </row>
    <row r="19" spans="1:3" x14ac:dyDescent="0.2">
      <c r="A19" s="204" t="s">
        <v>278</v>
      </c>
      <c r="B19" s="466">
        <v>159.07687096774194</v>
      </c>
      <c r="C19" s="467">
        <v>95.694258064516134</v>
      </c>
    </row>
    <row r="20" spans="1:3" x14ac:dyDescent="0.2">
      <c r="A20" s="204" t="s">
        <v>279</v>
      </c>
      <c r="B20" s="466">
        <v>103.01370967741937</v>
      </c>
      <c r="C20" s="467">
        <v>77.953322580645164</v>
      </c>
    </row>
    <row r="21" spans="1:3" x14ac:dyDescent="0.2">
      <c r="A21" s="204" t="s">
        <v>206</v>
      </c>
      <c r="B21" s="466">
        <v>155.66422580645161</v>
      </c>
      <c r="C21" s="467">
        <v>87.272645161290328</v>
      </c>
    </row>
    <row r="22" spans="1:3" x14ac:dyDescent="0.2">
      <c r="A22" s="204" t="s">
        <v>280</v>
      </c>
      <c r="B22" s="466">
        <v>117.15070967741933</v>
      </c>
      <c r="C22" s="467">
        <v>87.332709677419345</v>
      </c>
    </row>
    <row r="23" spans="1:3" x14ac:dyDescent="0.2">
      <c r="A23" s="204" t="s">
        <v>281</v>
      </c>
      <c r="B23" s="466">
        <v>94.44903225806452</v>
      </c>
      <c r="C23" s="467">
        <v>75.943290322580651</v>
      </c>
    </row>
    <row r="24" spans="1:3" x14ac:dyDescent="0.2">
      <c r="A24" s="204" t="s">
        <v>282</v>
      </c>
      <c r="B24" s="466">
        <v>96.593548387096774</v>
      </c>
      <c r="C24" s="467">
        <v>76.446903225806452</v>
      </c>
    </row>
    <row r="25" spans="1:3" x14ac:dyDescent="0.2">
      <c r="A25" s="204" t="s">
        <v>283</v>
      </c>
      <c r="B25" s="466">
        <v>100</v>
      </c>
      <c r="C25" s="467">
        <v>61.536999999999999</v>
      </c>
    </row>
    <row r="26" spans="1:3" x14ac:dyDescent="0.2">
      <c r="A26" s="204" t="s">
        <v>545</v>
      </c>
      <c r="B26" s="466">
        <v>0</v>
      </c>
      <c r="C26" s="467">
        <v>0</v>
      </c>
    </row>
    <row r="27" spans="1:3" x14ac:dyDescent="0.2">
      <c r="A27" s="204" t="s">
        <v>284</v>
      </c>
      <c r="B27" s="466">
        <v>121.76045161290321</v>
      </c>
      <c r="C27" s="467">
        <v>94.057935483870963</v>
      </c>
    </row>
    <row r="28" spans="1:3" x14ac:dyDescent="0.2">
      <c r="A28" s="204" t="s">
        <v>236</v>
      </c>
      <c r="B28" s="466">
        <v>153.21935483870968</v>
      </c>
      <c r="C28" s="467">
        <v>85.648419354838694</v>
      </c>
    </row>
    <row r="29" spans="1:3" x14ac:dyDescent="0.2">
      <c r="A29" s="204" t="s">
        <v>547</v>
      </c>
      <c r="B29" s="466">
        <v>104.52296774193549</v>
      </c>
      <c r="C29" s="467">
        <v>77.921225806451616</v>
      </c>
    </row>
    <row r="30" spans="1:3" x14ac:dyDescent="0.2">
      <c r="A30" s="204" t="s">
        <v>285</v>
      </c>
      <c r="B30" s="466">
        <v>134.65899999999999</v>
      </c>
      <c r="C30" s="467">
        <v>79.994322580645161</v>
      </c>
    </row>
    <row r="31" spans="1:3" x14ac:dyDescent="0.2">
      <c r="A31" s="204" t="s">
        <v>237</v>
      </c>
      <c r="B31" s="466">
        <v>131.16200000000001</v>
      </c>
      <c r="C31" s="467">
        <v>68.6136129032258</v>
      </c>
    </row>
    <row r="32" spans="1:3" x14ac:dyDescent="0.2">
      <c r="A32" s="651" t="s">
        <v>286</v>
      </c>
      <c r="B32" s="655">
        <v>116.36448058112428</v>
      </c>
      <c r="C32" s="655">
        <v>82.245419354838702</v>
      </c>
    </row>
    <row r="33" spans="1:5" x14ac:dyDescent="0.2">
      <c r="A33" s="650" t="s">
        <v>287</v>
      </c>
      <c r="B33" s="654">
        <v>115.11790193080969</v>
      </c>
      <c r="C33" s="654">
        <v>81.78156890871422</v>
      </c>
    </row>
    <row r="34" spans="1:5" x14ac:dyDescent="0.2">
      <c r="A34" s="648" t="s">
        <v>288</v>
      </c>
      <c r="B34" s="664">
        <v>8.4964825759709868</v>
      </c>
      <c r="C34" s="664">
        <v>3.335504392585193</v>
      </c>
    </row>
    <row r="35" spans="1:5" x14ac:dyDescent="0.2">
      <c r="A35" s="80"/>
      <c r="B35" s="3"/>
      <c r="C35" s="55" t="s">
        <v>514</v>
      </c>
    </row>
    <row r="36" spans="1:5" x14ac:dyDescent="0.2">
      <c r="A36" s="80" t="s">
        <v>484</v>
      </c>
      <c r="B36" s="80"/>
      <c r="C36" s="80"/>
    </row>
    <row r="37" spans="1:5" s="1" customFormat="1" x14ac:dyDescent="0.2">
      <c r="A37" s="805"/>
      <c r="B37" s="805"/>
      <c r="C37" s="805"/>
      <c r="D37" s="805"/>
      <c r="E37" s="805"/>
    </row>
    <row r="38" spans="1:5" s="1" customFormat="1" x14ac:dyDescent="0.2">
      <c r="A38" s="805"/>
      <c r="B38" s="805"/>
      <c r="C38" s="805"/>
      <c r="D38" s="805"/>
      <c r="E38" s="805"/>
    </row>
    <row r="39" spans="1:5" s="1" customFormat="1" x14ac:dyDescent="0.2">
      <c r="A39" s="805"/>
      <c r="B39" s="805"/>
      <c r="C39" s="805"/>
      <c r="D39" s="805"/>
      <c r="E39" s="805"/>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1"/>
      <c r="B3" s="145">
        <v>2022</v>
      </c>
      <c r="C3" s="145" t="s">
        <v>509</v>
      </c>
      <c r="D3" s="145" t="s">
        <v>509</v>
      </c>
      <c r="E3" s="145" t="s">
        <v>509</v>
      </c>
      <c r="F3" s="145" t="s">
        <v>509</v>
      </c>
      <c r="G3" s="145" t="s">
        <v>509</v>
      </c>
      <c r="H3" s="145" t="s">
        <v>509</v>
      </c>
      <c r="I3" s="145" t="s">
        <v>509</v>
      </c>
      <c r="J3" s="145" t="s">
        <v>509</v>
      </c>
      <c r="K3" s="145">
        <v>2023</v>
      </c>
      <c r="L3" s="145" t="s">
        <v>509</v>
      </c>
      <c r="M3" s="145" t="s">
        <v>509</v>
      </c>
    </row>
    <row r="4" spans="1:13" x14ac:dyDescent="0.2">
      <c r="A4" s="444"/>
      <c r="B4" s="542">
        <v>44652</v>
      </c>
      <c r="C4" s="542">
        <v>44682</v>
      </c>
      <c r="D4" s="542">
        <v>44713</v>
      </c>
      <c r="E4" s="542">
        <v>44743</v>
      </c>
      <c r="F4" s="542">
        <v>44774</v>
      </c>
      <c r="G4" s="542">
        <v>44805</v>
      </c>
      <c r="H4" s="542">
        <v>44835</v>
      </c>
      <c r="I4" s="542">
        <v>44866</v>
      </c>
      <c r="J4" s="542">
        <v>44896</v>
      </c>
      <c r="K4" s="542">
        <v>44927</v>
      </c>
      <c r="L4" s="542">
        <v>44958</v>
      </c>
      <c r="M4" s="542">
        <v>44986</v>
      </c>
    </row>
    <row r="5" spans="1:13" x14ac:dyDescent="0.2">
      <c r="A5" s="543" t="s">
        <v>290</v>
      </c>
      <c r="B5" s="544">
        <v>105.37666666666667</v>
      </c>
      <c r="C5" s="544">
        <v>113.18727272727274</v>
      </c>
      <c r="D5" s="544">
        <v>122.88727272727273</v>
      </c>
      <c r="E5" s="544">
        <v>112.00476190476192</v>
      </c>
      <c r="F5" s="544">
        <v>100.31869565217391</v>
      </c>
      <c r="G5" s="544">
        <v>89.791818181818186</v>
      </c>
      <c r="H5" s="544">
        <v>93.502380952380946</v>
      </c>
      <c r="I5" s="544">
        <v>91.298636363636348</v>
      </c>
      <c r="J5" s="544">
        <v>81.055000000000007</v>
      </c>
      <c r="K5" s="544">
        <v>82.527142857142849</v>
      </c>
      <c r="L5" s="544">
        <v>82.533500000000004</v>
      </c>
      <c r="M5" s="544">
        <v>78.418695652173909</v>
      </c>
    </row>
    <row r="6" spans="1:13" x14ac:dyDescent="0.2">
      <c r="A6" s="545" t="s">
        <v>291</v>
      </c>
      <c r="B6" s="544">
        <v>101.77749999999999</v>
      </c>
      <c r="C6" s="544">
        <v>109.55238095238097</v>
      </c>
      <c r="D6" s="544">
        <v>114.62954545454546</v>
      </c>
      <c r="E6" s="544">
        <v>101.61899999999999</v>
      </c>
      <c r="F6" s="544">
        <v>93.665217391304353</v>
      </c>
      <c r="G6" s="544">
        <v>84.258095238095251</v>
      </c>
      <c r="H6" s="544">
        <v>87.554761904761904</v>
      </c>
      <c r="I6" s="544">
        <v>84.370476190476182</v>
      </c>
      <c r="J6" s="544">
        <v>76.437142857142888</v>
      </c>
      <c r="K6" s="544">
        <v>78.123000000000019</v>
      </c>
      <c r="L6" s="544">
        <v>76.832631578947371</v>
      </c>
      <c r="M6" s="544">
        <v>73.277826086956523</v>
      </c>
    </row>
    <row r="7" spans="1:13" x14ac:dyDescent="0.2">
      <c r="A7" s="546" t="s">
        <v>292</v>
      </c>
      <c r="B7" s="547">
        <v>1.0818736842105261</v>
      </c>
      <c r="C7" s="547">
        <v>1.05785</v>
      </c>
      <c r="D7" s="547">
        <v>1.0565818181818178</v>
      </c>
      <c r="E7" s="547">
        <v>1.0178904761904761</v>
      </c>
      <c r="F7" s="547">
        <v>1.0128434782608693</v>
      </c>
      <c r="G7" s="547">
        <v>0.99037727272727283</v>
      </c>
      <c r="H7" s="547">
        <v>0.9825666666666667</v>
      </c>
      <c r="I7" s="547">
        <v>1.0201272727272725</v>
      </c>
      <c r="J7" s="547">
        <v>1.0588809523809526</v>
      </c>
      <c r="K7" s="547">
        <v>1.0769</v>
      </c>
      <c r="L7" s="547">
        <v>1.07151</v>
      </c>
      <c r="M7" s="547">
        <v>1.0705826086956522</v>
      </c>
    </row>
    <row r="8" spans="1:13" x14ac:dyDescent="0.2">
      <c r="M8" s="161" t="s">
        <v>293</v>
      </c>
    </row>
    <row r="9" spans="1:13" x14ac:dyDescent="0.2">
      <c r="A9" s="54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9"/>
      <c r="B3" s="145">
        <v>2022</v>
      </c>
      <c r="C3" s="145" t="s">
        <v>509</v>
      </c>
      <c r="D3" s="145" t="s">
        <v>509</v>
      </c>
      <c r="E3" s="145" t="s">
        <v>509</v>
      </c>
      <c r="F3" s="145" t="s">
        <v>509</v>
      </c>
      <c r="G3" s="145" t="s">
        <v>509</v>
      </c>
      <c r="H3" s="145" t="s">
        <v>509</v>
      </c>
      <c r="I3" s="145" t="s">
        <v>509</v>
      </c>
      <c r="J3" s="145" t="s">
        <v>509</v>
      </c>
      <c r="K3" s="145">
        <v>2023</v>
      </c>
      <c r="L3" s="145" t="s">
        <v>509</v>
      </c>
      <c r="M3" s="145" t="s">
        <v>509</v>
      </c>
    </row>
    <row r="4" spans="1:13" x14ac:dyDescent="0.2">
      <c r="A4" s="444"/>
      <c r="B4" s="542">
        <v>44652</v>
      </c>
      <c r="C4" s="542">
        <v>44682</v>
      </c>
      <c r="D4" s="542">
        <v>44713</v>
      </c>
      <c r="E4" s="542">
        <v>44743</v>
      </c>
      <c r="F4" s="542">
        <v>44774</v>
      </c>
      <c r="G4" s="542">
        <v>44805</v>
      </c>
      <c r="H4" s="542">
        <v>44835</v>
      </c>
      <c r="I4" s="542">
        <v>44866</v>
      </c>
      <c r="J4" s="542">
        <v>44896</v>
      </c>
      <c r="K4" s="542">
        <v>44927</v>
      </c>
      <c r="L4" s="542">
        <v>44958</v>
      </c>
      <c r="M4" s="542">
        <v>44986</v>
      </c>
    </row>
    <row r="5" spans="1:13" x14ac:dyDescent="0.2">
      <c r="A5" s="490" t="s">
        <v>294</v>
      </c>
      <c r="B5" s="399"/>
      <c r="C5" s="399"/>
      <c r="D5" s="399"/>
      <c r="E5" s="399"/>
      <c r="F5" s="399"/>
      <c r="G5" s="399"/>
      <c r="H5" s="399"/>
      <c r="I5" s="399"/>
      <c r="J5" s="399"/>
      <c r="K5" s="399"/>
      <c r="L5" s="399"/>
      <c r="M5" s="399"/>
    </row>
    <row r="6" spans="1:13" x14ac:dyDescent="0.2">
      <c r="A6" s="550" t="s">
        <v>295</v>
      </c>
      <c r="B6" s="398">
        <v>107.44333333333331</v>
      </c>
      <c r="C6" s="398">
        <v>115.54272727272725</v>
      </c>
      <c r="D6" s="398">
        <v>119.94045454545454</v>
      </c>
      <c r="E6" s="398">
        <v>109.39619047619048</v>
      </c>
      <c r="F6" s="398">
        <v>103.18826086956521</v>
      </c>
      <c r="G6" s="398">
        <v>95.978636363636369</v>
      </c>
      <c r="H6" s="398">
        <v>95.850952380952378</v>
      </c>
      <c r="I6" s="398">
        <v>92.337272727272719</v>
      </c>
      <c r="J6" s="398">
        <v>83.465909090909079</v>
      </c>
      <c r="K6" s="398">
        <v>84.219090909090909</v>
      </c>
      <c r="L6" s="398">
        <v>82.194999999999993</v>
      </c>
      <c r="M6" s="398">
        <v>79.618695652173912</v>
      </c>
    </row>
    <row r="7" spans="1:13" x14ac:dyDescent="0.2">
      <c r="A7" s="550" t="s">
        <v>296</v>
      </c>
      <c r="B7" s="398">
        <v>103.07095238095238</v>
      </c>
      <c r="C7" s="398">
        <v>107.83590909090911</v>
      </c>
      <c r="D7" s="398">
        <v>111.54318181818181</v>
      </c>
      <c r="E7" s="398">
        <v>100.4852380952381</v>
      </c>
      <c r="F7" s="398">
        <v>95.585652173913061</v>
      </c>
      <c r="G7" s="398">
        <v>89.565000000000012</v>
      </c>
      <c r="H7" s="398">
        <v>91.19380952380952</v>
      </c>
      <c r="I7" s="398">
        <v>84.674545454545466</v>
      </c>
      <c r="J7" s="398">
        <v>77.100000000000009</v>
      </c>
      <c r="K7" s="398">
        <v>80.849090909090918</v>
      </c>
      <c r="L7" s="398">
        <v>81.740000000000009</v>
      </c>
      <c r="M7" s="398">
        <v>78.278695652173894</v>
      </c>
    </row>
    <row r="8" spans="1:13" x14ac:dyDescent="0.2">
      <c r="A8" s="550" t="s">
        <v>551</v>
      </c>
      <c r="B8" s="398">
        <v>105.80047619047616</v>
      </c>
      <c r="C8" s="398">
        <v>113.84500000000001</v>
      </c>
      <c r="D8" s="398">
        <v>118.19272727272728</v>
      </c>
      <c r="E8" s="398">
        <v>107.40809523809524</v>
      </c>
      <c r="F8" s="398">
        <v>101.18826086956521</v>
      </c>
      <c r="G8" s="398">
        <v>93.930909090909097</v>
      </c>
      <c r="H8" s="398">
        <v>93.800952380952381</v>
      </c>
      <c r="I8" s="398">
        <v>90.287272727272722</v>
      </c>
      <c r="J8" s="398">
        <v>81.415909090909111</v>
      </c>
      <c r="K8" s="398">
        <v>82.26</v>
      </c>
      <c r="L8" s="398">
        <v>80.429999999999993</v>
      </c>
      <c r="M8" s="398">
        <v>77.766521739130425</v>
      </c>
    </row>
    <row r="9" spans="1:13" x14ac:dyDescent="0.2">
      <c r="A9" s="550" t="s">
        <v>552</v>
      </c>
      <c r="B9" s="398">
        <v>103.76714285714286</v>
      </c>
      <c r="C9" s="398">
        <v>110.26772727272727</v>
      </c>
      <c r="D9" s="398">
        <v>114.97227272727268</v>
      </c>
      <c r="E9" s="398">
        <v>103.44619047619049</v>
      </c>
      <c r="F9" s="398">
        <v>96.662173913043461</v>
      </c>
      <c r="G9" s="398">
        <v>90.335454545454567</v>
      </c>
      <c r="H9" s="398">
        <v>90.250952380952384</v>
      </c>
      <c r="I9" s="398">
        <v>87.023636363636371</v>
      </c>
      <c r="J9" s="398">
        <v>77.402272727272745</v>
      </c>
      <c r="K9" s="398">
        <v>79.346363636363648</v>
      </c>
      <c r="L9" s="398">
        <v>77.989999999999981</v>
      </c>
      <c r="M9" s="398">
        <v>75.414347826086939</v>
      </c>
    </row>
    <row r="10" spans="1:13" x14ac:dyDescent="0.2">
      <c r="A10" s="551" t="s">
        <v>298</v>
      </c>
      <c r="B10" s="451">
        <v>104.69333333333333</v>
      </c>
      <c r="C10" s="451">
        <v>112.84409090909089</v>
      </c>
      <c r="D10" s="451">
        <v>121.80363636363636</v>
      </c>
      <c r="E10" s="451">
        <v>109.31619047619049</v>
      </c>
      <c r="F10" s="451">
        <v>97.415217391304338</v>
      </c>
      <c r="G10" s="451">
        <v>87.112272727272725</v>
      </c>
      <c r="H10" s="451">
        <v>89.672380952380962</v>
      </c>
      <c r="I10" s="451">
        <v>88.082272727272738</v>
      </c>
      <c r="J10" s="451">
        <v>78.585499999999996</v>
      </c>
      <c r="K10" s="451">
        <v>79.714285714285708</v>
      </c>
      <c r="L10" s="451">
        <v>79.316499999999991</v>
      </c>
      <c r="M10" s="451">
        <v>76.996521739130444</v>
      </c>
    </row>
    <row r="11" spans="1:13" x14ac:dyDescent="0.2">
      <c r="A11" s="490" t="s">
        <v>297</v>
      </c>
      <c r="B11" s="400"/>
      <c r="C11" s="400"/>
      <c r="D11" s="400"/>
      <c r="E11" s="400"/>
      <c r="F11" s="400"/>
      <c r="G11" s="400"/>
      <c r="H11" s="400"/>
      <c r="I11" s="400"/>
      <c r="J11" s="400"/>
      <c r="K11" s="400"/>
      <c r="L11" s="400"/>
      <c r="M11" s="400"/>
    </row>
    <row r="12" spans="1:13" x14ac:dyDescent="0.2">
      <c r="A12" s="550" t="s">
        <v>299</v>
      </c>
      <c r="B12" s="398">
        <v>109.48619047619047</v>
      </c>
      <c r="C12" s="398">
        <v>118.09409090909089</v>
      </c>
      <c r="D12" s="398">
        <v>127.965</v>
      </c>
      <c r="E12" s="398">
        <v>116.39476190476191</v>
      </c>
      <c r="F12" s="398">
        <v>103.35869565217391</v>
      </c>
      <c r="G12" s="398">
        <v>93.075909090909093</v>
      </c>
      <c r="H12" s="398">
        <v>95.82952380952382</v>
      </c>
      <c r="I12" s="398">
        <v>93.961818181818217</v>
      </c>
      <c r="J12" s="398">
        <v>83.635499999999993</v>
      </c>
      <c r="K12" s="398">
        <v>85.164285714285697</v>
      </c>
      <c r="L12" s="398">
        <v>84.976500000000001</v>
      </c>
      <c r="M12" s="398">
        <v>80.250869565217414</v>
      </c>
    </row>
    <row r="13" spans="1:13" x14ac:dyDescent="0.2">
      <c r="A13" s="550" t="s">
        <v>300</v>
      </c>
      <c r="B13" s="398">
        <v>104.77142857142859</v>
      </c>
      <c r="C13" s="398">
        <v>113.18636363636365</v>
      </c>
      <c r="D13" s="398">
        <v>124.09818181818183</v>
      </c>
      <c r="E13" s="398">
        <v>113.32809523809523</v>
      </c>
      <c r="F13" s="398">
        <v>101.91782608695652</v>
      </c>
      <c r="G13" s="398">
        <v>90.825909090909107</v>
      </c>
      <c r="H13" s="398">
        <v>94.018571428571434</v>
      </c>
      <c r="I13" s="398">
        <v>92.237272727272725</v>
      </c>
      <c r="J13" s="398">
        <v>81.51409090909091</v>
      </c>
      <c r="K13" s="398">
        <v>81.071818181818216</v>
      </c>
      <c r="L13" s="398">
        <v>81.149500000000003</v>
      </c>
      <c r="M13" s="398">
        <v>77.617826086956526</v>
      </c>
    </row>
    <row r="14" spans="1:13" x14ac:dyDescent="0.2">
      <c r="A14" s="550" t="s">
        <v>301</v>
      </c>
      <c r="B14" s="398">
        <v>106.75523809523808</v>
      </c>
      <c r="C14" s="398">
        <v>116.41681818181816</v>
      </c>
      <c r="D14" s="398">
        <v>130.09909090909093</v>
      </c>
      <c r="E14" s="398">
        <v>120.53523809523809</v>
      </c>
      <c r="F14" s="398">
        <v>106.23043478260868</v>
      </c>
      <c r="G14" s="398">
        <v>93.241818181818175</v>
      </c>
      <c r="H14" s="398">
        <v>96.565238095238087</v>
      </c>
      <c r="I14" s="398">
        <v>93.361363636363663</v>
      </c>
      <c r="J14" s="398">
        <v>82.502999999999986</v>
      </c>
      <c r="K14" s="398">
        <v>84.776190476190479</v>
      </c>
      <c r="L14" s="398">
        <v>86.036500000000004</v>
      </c>
      <c r="M14" s="398">
        <v>81.120434782608712</v>
      </c>
    </row>
    <row r="15" spans="1:13" x14ac:dyDescent="0.2">
      <c r="A15" s="490" t="s">
        <v>209</v>
      </c>
      <c r="B15" s="400"/>
      <c r="C15" s="400"/>
      <c r="D15" s="400"/>
      <c r="E15" s="400"/>
      <c r="F15" s="400"/>
      <c r="G15" s="400"/>
      <c r="H15" s="400"/>
      <c r="I15" s="400"/>
      <c r="J15" s="400"/>
      <c r="K15" s="400"/>
      <c r="L15" s="400"/>
      <c r="M15" s="400"/>
    </row>
    <row r="16" spans="1:13" x14ac:dyDescent="0.2">
      <c r="A16" s="550" t="s">
        <v>302</v>
      </c>
      <c r="B16" s="398">
        <v>75.700476190476195</v>
      </c>
      <c r="C16" s="398">
        <v>84.144090909090906</v>
      </c>
      <c r="D16" s="398">
        <v>94.126363636363621</v>
      </c>
      <c r="E16" s="398">
        <v>82.937619047619023</v>
      </c>
      <c r="F16" s="398">
        <v>76.213043478260872</v>
      </c>
      <c r="G16" s="398">
        <v>71.464545454545458</v>
      </c>
      <c r="H16" s="398">
        <v>74.696190476190466</v>
      </c>
      <c r="I16" s="398">
        <v>72.943636363636372</v>
      </c>
      <c r="J16" s="398">
        <v>57.060500000000005</v>
      </c>
      <c r="K16" s="398">
        <v>56.140476190476178</v>
      </c>
      <c r="L16" s="398">
        <v>55.676499999999997</v>
      </c>
      <c r="M16" s="398">
        <v>55.794347826086963</v>
      </c>
    </row>
    <row r="17" spans="1:13" x14ac:dyDescent="0.2">
      <c r="A17" s="490" t="s">
        <v>303</v>
      </c>
      <c r="B17" s="491"/>
      <c r="C17" s="491"/>
      <c r="D17" s="491"/>
      <c r="E17" s="491"/>
      <c r="F17" s="491"/>
      <c r="G17" s="491"/>
      <c r="H17" s="491"/>
      <c r="I17" s="491"/>
      <c r="J17" s="491"/>
      <c r="K17" s="491"/>
      <c r="L17" s="491"/>
      <c r="M17" s="491"/>
    </row>
    <row r="18" spans="1:13" x14ac:dyDescent="0.2">
      <c r="A18" s="550" t="s">
        <v>304</v>
      </c>
      <c r="B18" s="398">
        <v>101.77749999999999</v>
      </c>
      <c r="C18" s="398">
        <v>109.55238095238097</v>
      </c>
      <c r="D18" s="398">
        <v>114.62954545454546</v>
      </c>
      <c r="E18" s="398">
        <v>101.61899999999999</v>
      </c>
      <c r="F18" s="398">
        <v>93.665217391304353</v>
      </c>
      <c r="G18" s="398">
        <v>84.258095238095251</v>
      </c>
      <c r="H18" s="398">
        <v>87.554761904761904</v>
      </c>
      <c r="I18" s="398">
        <v>84.370476190476182</v>
      </c>
      <c r="J18" s="398">
        <v>76.437142857142888</v>
      </c>
      <c r="K18" s="398">
        <v>78.123000000000019</v>
      </c>
      <c r="L18" s="398">
        <v>76.832631578947371</v>
      </c>
      <c r="M18" s="398">
        <v>73.277826086956523</v>
      </c>
    </row>
    <row r="19" spans="1:13" x14ac:dyDescent="0.2">
      <c r="A19" s="551" t="s">
        <v>305</v>
      </c>
      <c r="B19" s="451">
        <v>98.415238095238109</v>
      </c>
      <c r="C19" s="451">
        <v>104.94863636363638</v>
      </c>
      <c r="D19" s="451">
        <v>108.79363636363637</v>
      </c>
      <c r="E19" s="451">
        <v>95.771428571428572</v>
      </c>
      <c r="F19" s="451">
        <v>87.27304347826086</v>
      </c>
      <c r="G19" s="451">
        <v>80.143636363636347</v>
      </c>
      <c r="H19" s="451">
        <v>81.319523809523815</v>
      </c>
      <c r="I19" s="451">
        <v>77.535454545454542</v>
      </c>
      <c r="J19" s="451">
        <v>67.013636363636365</v>
      </c>
      <c r="K19" s="451">
        <v>68.979047619047606</v>
      </c>
      <c r="L19" s="451">
        <v>66.913499999999985</v>
      </c>
      <c r="M19" s="451">
        <v>63.499999999999979</v>
      </c>
    </row>
    <row r="20" spans="1:13" x14ac:dyDescent="0.2">
      <c r="A20" s="490" t="s">
        <v>306</v>
      </c>
      <c r="B20" s="491"/>
      <c r="C20" s="491"/>
      <c r="D20" s="491"/>
      <c r="E20" s="491"/>
      <c r="F20" s="491"/>
      <c r="G20" s="491"/>
      <c r="H20" s="491"/>
      <c r="I20" s="491"/>
      <c r="J20" s="491"/>
      <c r="K20" s="491"/>
      <c r="L20" s="491"/>
      <c r="M20" s="491"/>
    </row>
    <row r="21" spans="1:13" x14ac:dyDescent="0.2">
      <c r="A21" s="550" t="s">
        <v>307</v>
      </c>
      <c r="B21" s="398">
        <v>107.10619047619045</v>
      </c>
      <c r="C21" s="398">
        <v>116.45545454545457</v>
      </c>
      <c r="D21" s="398">
        <v>129.73227272727274</v>
      </c>
      <c r="E21" s="398">
        <v>118.98761904761903</v>
      </c>
      <c r="F21" s="398">
        <v>106.79565217391303</v>
      </c>
      <c r="G21" s="398">
        <v>94.898636363636385</v>
      </c>
      <c r="H21" s="398">
        <v>96.097619047619048</v>
      </c>
      <c r="I21" s="398">
        <v>95.063636363636363</v>
      </c>
      <c r="J21" s="398">
        <v>84.302999999999997</v>
      </c>
      <c r="K21" s="398">
        <v>85.614285714285714</v>
      </c>
      <c r="L21" s="398">
        <v>85.361499999999992</v>
      </c>
      <c r="M21" s="398">
        <v>80.555217391304339</v>
      </c>
    </row>
    <row r="22" spans="1:13" x14ac:dyDescent="0.2">
      <c r="A22" s="550" t="s">
        <v>308</v>
      </c>
      <c r="B22" s="401">
        <v>104.23666666666668</v>
      </c>
      <c r="C22" s="401">
        <v>113.94545454545455</v>
      </c>
      <c r="D22" s="401">
        <v>126.94454545454546</v>
      </c>
      <c r="E22" s="401">
        <v>116.8609523809524</v>
      </c>
      <c r="F22" s="401">
        <v>101.94869565217392</v>
      </c>
      <c r="G22" s="401">
        <v>89.640454545454546</v>
      </c>
      <c r="H22" s="401">
        <v>93.632857142857148</v>
      </c>
      <c r="I22" s="401">
        <v>92.073636363636354</v>
      </c>
      <c r="J22" s="401">
        <v>81.590499999999992</v>
      </c>
      <c r="K22" s="401">
        <v>82.201428571428579</v>
      </c>
      <c r="L22" s="401">
        <v>82.261999999999986</v>
      </c>
      <c r="M22" s="401">
        <v>79.018260869565225</v>
      </c>
    </row>
    <row r="23" spans="1:13" x14ac:dyDescent="0.2">
      <c r="A23" s="551" t="s">
        <v>309</v>
      </c>
      <c r="B23" s="451">
        <v>104.6866666666667</v>
      </c>
      <c r="C23" s="451">
        <v>114.00409090909089</v>
      </c>
      <c r="D23" s="451">
        <v>127.41090909090909</v>
      </c>
      <c r="E23" s="451">
        <v>117.12095238095237</v>
      </c>
      <c r="F23" s="451">
        <v>104.86086956521739</v>
      </c>
      <c r="G23" s="451">
        <v>94.464545454545444</v>
      </c>
      <c r="H23" s="451">
        <v>95.067619047619075</v>
      </c>
      <c r="I23" s="451">
        <v>92.902272727272731</v>
      </c>
      <c r="J23" s="451">
        <v>83.18549999999999</v>
      </c>
      <c r="K23" s="451">
        <v>84.130952380952365</v>
      </c>
      <c r="L23" s="451">
        <v>82.776499999999984</v>
      </c>
      <c r="M23" s="451">
        <v>78.672608695652187</v>
      </c>
    </row>
    <row r="24" spans="1:13" s="620" customFormat="1" x14ac:dyDescent="0.2">
      <c r="A24" s="552" t="s">
        <v>310</v>
      </c>
      <c r="B24" s="553">
        <v>105.64714285714284</v>
      </c>
      <c r="C24" s="553">
        <v>113.93863636363636</v>
      </c>
      <c r="D24" s="553">
        <v>117.73727272727274</v>
      </c>
      <c r="E24" s="553">
        <v>108.60333333333335</v>
      </c>
      <c r="F24" s="553">
        <v>101.8708695652174</v>
      </c>
      <c r="G24" s="553">
        <v>95.311363636363637</v>
      </c>
      <c r="H24" s="553">
        <v>93.6</v>
      </c>
      <c r="I24" s="553">
        <v>89.744090909090929</v>
      </c>
      <c r="J24" s="553">
        <v>79.785454545454556</v>
      </c>
      <c r="K24" s="553">
        <v>81.62</v>
      </c>
      <c r="L24" s="553">
        <v>81.857500000000002</v>
      </c>
      <c r="M24" s="553">
        <v>78.44521739130434</v>
      </c>
    </row>
    <row r="25" spans="1:13" x14ac:dyDescent="0.2">
      <c r="A25" s="548"/>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3"/>
    </row>
    <row r="2" spans="1:14" ht="14.1" customHeight="1" x14ac:dyDescent="0.2">
      <c r="A2" s="158"/>
      <c r="B2" s="158"/>
      <c r="N2" s="161" t="s">
        <v>311</v>
      </c>
    </row>
    <row r="3" spans="1:14" ht="14.1" customHeight="1" x14ac:dyDescent="0.2">
      <c r="A3" s="557"/>
      <c r="B3" s="557"/>
      <c r="C3" s="145">
        <v>2022</v>
      </c>
      <c r="D3" s="145" t="s">
        <v>509</v>
      </c>
      <c r="E3" s="145" t="s">
        <v>509</v>
      </c>
      <c r="F3" s="145" t="s">
        <v>509</v>
      </c>
      <c r="G3" s="145" t="s">
        <v>509</v>
      </c>
      <c r="H3" s="145" t="s">
        <v>509</v>
      </c>
      <c r="I3" s="145" t="s">
        <v>509</v>
      </c>
      <c r="J3" s="145" t="s">
        <v>509</v>
      </c>
      <c r="K3" s="145" t="s">
        <v>509</v>
      </c>
      <c r="L3" s="145">
        <v>2023</v>
      </c>
      <c r="M3" s="145" t="s">
        <v>509</v>
      </c>
      <c r="N3" s="145" t="s">
        <v>509</v>
      </c>
    </row>
    <row r="4" spans="1:14" ht="14.1" customHeight="1" x14ac:dyDescent="0.2">
      <c r="C4" s="542">
        <v>44652</v>
      </c>
      <c r="D4" s="542">
        <v>44682</v>
      </c>
      <c r="E4" s="542">
        <v>44713</v>
      </c>
      <c r="F4" s="542">
        <v>44743</v>
      </c>
      <c r="G4" s="542">
        <v>44774</v>
      </c>
      <c r="H4" s="542">
        <v>44805</v>
      </c>
      <c r="I4" s="542">
        <v>44835</v>
      </c>
      <c r="J4" s="542">
        <v>44866</v>
      </c>
      <c r="K4" s="542">
        <v>44896</v>
      </c>
      <c r="L4" s="542">
        <v>44927</v>
      </c>
      <c r="M4" s="542">
        <v>44958</v>
      </c>
      <c r="N4" s="542">
        <v>44986</v>
      </c>
    </row>
    <row r="5" spans="1:14" ht="14.1" customHeight="1" x14ac:dyDescent="0.2">
      <c r="A5" s="808" t="s">
        <v>485</v>
      </c>
      <c r="B5" s="558" t="s">
        <v>312</v>
      </c>
      <c r="C5" s="554">
        <v>1034.5833333333333</v>
      </c>
      <c r="D5" s="554">
        <v>1209.409090909091</v>
      </c>
      <c r="E5" s="554">
        <v>1310.5795454545455</v>
      </c>
      <c r="F5" s="554">
        <v>1109.3571428571429</v>
      </c>
      <c r="G5" s="554">
        <v>908.78260869565213</v>
      </c>
      <c r="H5" s="554">
        <v>827.10227272727275</v>
      </c>
      <c r="I5" s="554">
        <v>869.55952380952385</v>
      </c>
      <c r="J5" s="554">
        <v>870.71590909090912</v>
      </c>
      <c r="K5" s="554">
        <v>705.96590909090912</v>
      </c>
      <c r="L5" s="554">
        <v>818.23863636363637</v>
      </c>
      <c r="M5" s="554">
        <v>821.17499999999995</v>
      </c>
      <c r="N5" s="554">
        <v>799.445652173913</v>
      </c>
    </row>
    <row r="6" spans="1:14" ht="14.1" customHeight="1" x14ac:dyDescent="0.2">
      <c r="A6" s="809"/>
      <c r="B6" s="559" t="s">
        <v>313</v>
      </c>
      <c r="C6" s="555">
        <v>1051.921052631579</v>
      </c>
      <c r="D6" s="555">
        <v>1249.0238095238096</v>
      </c>
      <c r="E6" s="555">
        <v>1366.5625</v>
      </c>
      <c r="F6" s="555">
        <v>1147.2380952380952</v>
      </c>
      <c r="G6" s="555">
        <v>956.2954545454545</v>
      </c>
      <c r="H6" s="555">
        <v>843.11904761904759</v>
      </c>
      <c r="I6" s="555">
        <v>973.41666666666663</v>
      </c>
      <c r="J6" s="555">
        <v>889.5</v>
      </c>
      <c r="K6" s="555">
        <v>742.13636363636363</v>
      </c>
      <c r="L6" s="555">
        <v>847.89285714285711</v>
      </c>
      <c r="M6" s="555">
        <v>852.53750000000002</v>
      </c>
      <c r="N6" s="555">
        <v>806.10869565217388</v>
      </c>
    </row>
    <row r="7" spans="1:14" ht="14.1" customHeight="1" x14ac:dyDescent="0.2">
      <c r="A7" s="808" t="s">
        <v>517</v>
      </c>
      <c r="B7" s="558" t="s">
        <v>312</v>
      </c>
      <c r="C7" s="556">
        <v>1187.5131578947369</v>
      </c>
      <c r="D7" s="556">
        <v>1230.3333333333333</v>
      </c>
      <c r="E7" s="556">
        <v>1359.675</v>
      </c>
      <c r="F7" s="556">
        <v>1149.3690476190477</v>
      </c>
      <c r="G7" s="556">
        <v>1090.2386363636363</v>
      </c>
      <c r="H7" s="556">
        <v>1043.797619047619</v>
      </c>
      <c r="I7" s="556">
        <v>1094.952380952381</v>
      </c>
      <c r="J7" s="556">
        <v>991.625</v>
      </c>
      <c r="K7" s="556">
        <v>911.35227272727275</v>
      </c>
      <c r="L7" s="556">
        <v>974.13095238095241</v>
      </c>
      <c r="M7" s="556">
        <v>859.98749999999995</v>
      </c>
      <c r="N7" s="556">
        <v>780.36956521739125</v>
      </c>
    </row>
    <row r="8" spans="1:14" ht="14.1" customHeight="1" x14ac:dyDescent="0.2">
      <c r="A8" s="809"/>
      <c r="B8" s="559" t="s">
        <v>313</v>
      </c>
      <c r="C8" s="555">
        <v>1218.171052631579</v>
      </c>
      <c r="D8" s="555">
        <v>1254.0119047619048</v>
      </c>
      <c r="E8" s="555">
        <v>1388.4875</v>
      </c>
      <c r="F8" s="555">
        <v>1152.4285714285713</v>
      </c>
      <c r="G8" s="555">
        <v>1111.215909090909</v>
      </c>
      <c r="H8" s="555">
        <v>1049.8928571428571</v>
      </c>
      <c r="I8" s="555">
        <v>1096.047619047619</v>
      </c>
      <c r="J8" s="555">
        <v>1013.5454545454545</v>
      </c>
      <c r="K8" s="555">
        <v>931.01250000000005</v>
      </c>
      <c r="L8" s="555">
        <v>1006.8095238095239</v>
      </c>
      <c r="M8" s="555">
        <v>873.57500000000005</v>
      </c>
      <c r="N8" s="555">
        <v>807.71739130434787</v>
      </c>
    </row>
    <row r="9" spans="1:14" ht="14.1" customHeight="1" x14ac:dyDescent="0.2">
      <c r="A9" s="808" t="s">
        <v>486</v>
      </c>
      <c r="B9" s="558" t="s">
        <v>312</v>
      </c>
      <c r="C9" s="554">
        <v>1133.9047619047619</v>
      </c>
      <c r="D9" s="554">
        <v>1127.6818181818182</v>
      </c>
      <c r="E9" s="554">
        <v>1313.3068181818182</v>
      </c>
      <c r="F9" s="554">
        <v>1141.3333333333333</v>
      </c>
      <c r="G9" s="554">
        <v>1089.9347826086957</v>
      </c>
      <c r="H9" s="554">
        <v>1026.590909090909</v>
      </c>
      <c r="I9" s="554">
        <v>1161.2857142857142</v>
      </c>
      <c r="J9" s="554">
        <v>997.55681818181813</v>
      </c>
      <c r="K9" s="554">
        <v>890.80681818181813</v>
      </c>
      <c r="L9" s="554">
        <v>930.97727272727275</v>
      </c>
      <c r="M9" s="554">
        <v>808.8125</v>
      </c>
      <c r="N9" s="554">
        <v>775.31521739130437</v>
      </c>
    </row>
    <row r="10" spans="1:14" ht="14.1" customHeight="1" x14ac:dyDescent="0.2">
      <c r="A10" s="809"/>
      <c r="B10" s="559" t="s">
        <v>313</v>
      </c>
      <c r="C10" s="555">
        <v>1168.078947368421</v>
      </c>
      <c r="D10" s="555">
        <v>1164.8214285714287</v>
      </c>
      <c r="E10" s="555">
        <v>1304.3375000000001</v>
      </c>
      <c r="F10" s="555">
        <v>1146.4404761904761</v>
      </c>
      <c r="G10" s="555">
        <v>1085.284090909091</v>
      </c>
      <c r="H10" s="555">
        <v>1050.6309523809523</v>
      </c>
      <c r="I10" s="555">
        <v>1202.7857142857142</v>
      </c>
      <c r="J10" s="555">
        <v>986.60227272727275</v>
      </c>
      <c r="K10" s="555">
        <v>942.98749999999995</v>
      </c>
      <c r="L10" s="555">
        <v>925.89285714285711</v>
      </c>
      <c r="M10" s="555">
        <v>816.72500000000002</v>
      </c>
      <c r="N10" s="555">
        <v>797.3478260869565</v>
      </c>
    </row>
    <row r="11" spans="1:14" ht="14.1" customHeight="1" x14ac:dyDescent="0.2">
      <c r="A11" s="806" t="s">
        <v>314</v>
      </c>
      <c r="B11" s="558" t="s">
        <v>312</v>
      </c>
      <c r="C11" s="554">
        <v>637.65476190476193</v>
      </c>
      <c r="D11" s="554">
        <v>647.875</v>
      </c>
      <c r="E11" s="554">
        <v>663.5795454545455</v>
      </c>
      <c r="F11" s="554">
        <v>591.34523809523807</v>
      </c>
      <c r="G11" s="554">
        <v>601.91304347826087</v>
      </c>
      <c r="H11" s="554">
        <v>554.31818181818187</v>
      </c>
      <c r="I11" s="554">
        <v>547.09523809523807</v>
      </c>
      <c r="J11" s="554">
        <v>499.10227272727275</v>
      </c>
      <c r="K11" s="554">
        <v>445.45454545454544</v>
      </c>
      <c r="L11" s="554">
        <v>458.54545454545456</v>
      </c>
      <c r="M11" s="554">
        <v>475.6</v>
      </c>
      <c r="N11" s="554">
        <v>441.79347826086956</v>
      </c>
    </row>
    <row r="12" spans="1:14" ht="14.1" customHeight="1" x14ac:dyDescent="0.2">
      <c r="A12" s="807"/>
      <c r="B12" s="559" t="s">
        <v>313</v>
      </c>
      <c r="C12" s="555">
        <v>627.18421052631584</v>
      </c>
      <c r="D12" s="555">
        <v>633.40476190476193</v>
      </c>
      <c r="E12" s="555">
        <v>649.17499999999995</v>
      </c>
      <c r="F12" s="555">
        <v>574.94047619047615</v>
      </c>
      <c r="G12" s="555">
        <v>580.69318181818187</v>
      </c>
      <c r="H12" s="555">
        <v>534.72619047619048</v>
      </c>
      <c r="I12" s="555">
        <v>525.80952380952385</v>
      </c>
      <c r="J12" s="555">
        <v>479.38636363636363</v>
      </c>
      <c r="K12" s="555">
        <v>417.57499999999999</v>
      </c>
      <c r="L12" s="555">
        <v>433.85714285714283</v>
      </c>
      <c r="M12" s="555">
        <v>459.23750000000001</v>
      </c>
      <c r="N12" s="555">
        <v>422.93478260869563</v>
      </c>
    </row>
    <row r="13" spans="1:14" ht="14.1" customHeight="1" x14ac:dyDescent="0.2">
      <c r="B13" s="548"/>
      <c r="N13" s="161" t="s">
        <v>293</v>
      </c>
    </row>
    <row r="14" spans="1:14" ht="14.1" customHeight="1" x14ac:dyDescent="0.2">
      <c r="A14" s="548"/>
    </row>
    <row r="15" spans="1:14" ht="14.1" customHeight="1" x14ac:dyDescent="0.2">
      <c r="A15" s="548"/>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84">
        <f>INDICE!A3</f>
        <v>44986</v>
      </c>
      <c r="C3" s="783">
        <v>41671</v>
      </c>
      <c r="D3" s="783" t="s">
        <v>115</v>
      </c>
      <c r="E3" s="783"/>
      <c r="F3" s="783" t="s">
        <v>116</v>
      </c>
      <c r="G3" s="783"/>
      <c r="H3" s="783"/>
    </row>
    <row r="4" spans="1:8" ht="25.5" x14ac:dyDescent="0.2">
      <c r="A4" s="66"/>
      <c r="B4" s="184" t="s">
        <v>54</v>
      </c>
      <c r="C4" s="185" t="s">
        <v>449</v>
      </c>
      <c r="D4" s="184" t="s">
        <v>54</v>
      </c>
      <c r="E4" s="185" t="s">
        <v>449</v>
      </c>
      <c r="F4" s="184" t="s">
        <v>54</v>
      </c>
      <c r="G4" s="186" t="s">
        <v>449</v>
      </c>
      <c r="H4" s="185" t="s">
        <v>106</v>
      </c>
    </row>
    <row r="5" spans="1:8" x14ac:dyDescent="0.2">
      <c r="A5" s="3" t="s">
        <v>316</v>
      </c>
      <c r="B5" s="304">
        <v>21407.784</v>
      </c>
      <c r="C5" s="72">
        <v>-15.066676188435812</v>
      </c>
      <c r="D5" s="71">
        <v>67813.001000000004</v>
      </c>
      <c r="E5" s="333">
        <v>-15.276282174441377</v>
      </c>
      <c r="F5" s="71">
        <v>205987.845</v>
      </c>
      <c r="G5" s="333">
        <v>-24.026791607628127</v>
      </c>
      <c r="H5" s="307">
        <v>59.73927314794534</v>
      </c>
    </row>
    <row r="6" spans="1:8" x14ac:dyDescent="0.2">
      <c r="A6" s="3" t="s">
        <v>317</v>
      </c>
      <c r="B6" s="305">
        <v>6471.9340000000002</v>
      </c>
      <c r="C6" s="187">
        <v>-15.345044403755933</v>
      </c>
      <c r="D6" s="58">
        <v>21457.795999999998</v>
      </c>
      <c r="E6" s="59">
        <v>-22.839626547146182</v>
      </c>
      <c r="F6" s="58">
        <v>130063.183</v>
      </c>
      <c r="G6" s="59">
        <v>23.864689243137843</v>
      </c>
      <c r="H6" s="308">
        <v>37.720089822427148</v>
      </c>
    </row>
    <row r="7" spans="1:8" x14ac:dyDescent="0.2">
      <c r="A7" s="3" t="s">
        <v>318</v>
      </c>
      <c r="B7" s="344">
        <v>956.62199999999996</v>
      </c>
      <c r="C7" s="73">
        <v>1.9987716926331414</v>
      </c>
      <c r="D7" s="95">
        <v>2391.203</v>
      </c>
      <c r="E7" s="73">
        <v>-11.842190640654886</v>
      </c>
      <c r="F7" s="95">
        <v>8760.4069999999992</v>
      </c>
      <c r="G7" s="187">
        <v>-30.294414439016254</v>
      </c>
      <c r="H7" s="446">
        <v>2.5406370296275118</v>
      </c>
    </row>
    <row r="8" spans="1:8" x14ac:dyDescent="0.2">
      <c r="A8" s="213" t="s">
        <v>186</v>
      </c>
      <c r="B8" s="214">
        <v>28836.34</v>
      </c>
      <c r="C8" s="215">
        <v>-14.655968699270607</v>
      </c>
      <c r="D8" s="214">
        <v>91662</v>
      </c>
      <c r="E8" s="215">
        <v>-17.094421686106557</v>
      </c>
      <c r="F8" s="214">
        <v>344811.435</v>
      </c>
      <c r="G8" s="215">
        <v>-11.292071485002515</v>
      </c>
      <c r="H8" s="216">
        <v>100</v>
      </c>
    </row>
    <row r="9" spans="1:8" x14ac:dyDescent="0.2">
      <c r="A9" s="217" t="s">
        <v>604</v>
      </c>
      <c r="B9" s="306">
        <v>5811.2849999999999</v>
      </c>
      <c r="C9" s="75">
        <v>-20.407682781482894</v>
      </c>
      <c r="D9" s="74">
        <v>16090.605</v>
      </c>
      <c r="E9" s="75">
        <v>-27.416810906610241</v>
      </c>
      <c r="F9" s="74">
        <v>58145.093999999997</v>
      </c>
      <c r="G9" s="190">
        <v>-36.345288346510095</v>
      </c>
      <c r="H9" s="504">
        <v>16.862867091400261</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3"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C7">
    <cfRule type="cellIs" dxfId="69" priority="3" operator="between">
      <formula>-0.5</formula>
      <formula>0.5</formula>
    </cfRule>
    <cfRule type="cellIs" dxfId="68" priority="4" operator="between">
      <formula>0</formula>
      <formula>0.49</formula>
    </cfRule>
  </conditionalFormatting>
  <conditionalFormatting sqref="E5">
    <cfRule type="cellIs" dxfId="67" priority="7" operator="equal">
      <formula>0</formula>
    </cfRule>
    <cfRule type="cellIs" dxfId="66" priority="8" operator="between">
      <formula>-0.5</formula>
      <formula>0.5</formula>
    </cfRule>
  </conditionalFormatting>
  <conditionalFormatting sqref="E7">
    <cfRule type="cellIs" dxfId="65" priority="1" operator="between">
      <formula>-0.5</formula>
      <formula>0.5</formula>
    </cfRule>
    <cfRule type="cellIs" dxfId="64" priority="2" operator="between">
      <formula>0</formula>
      <formula>0.49</formula>
    </cfRule>
  </conditionalFormatting>
  <conditionalFormatting sqref="G5">
    <cfRule type="cellIs" dxfId="63" priority="5" operator="equal">
      <formula>0</formula>
    </cfRule>
    <cfRule type="cellIs" dxfId="6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641</v>
      </c>
      <c r="B1" s="53"/>
      <c r="C1" s="53"/>
      <c r="D1" s="6"/>
      <c r="E1" s="6"/>
      <c r="F1" s="6"/>
      <c r="G1" s="6"/>
      <c r="H1" s="3"/>
    </row>
    <row r="2" spans="1:8" x14ac:dyDescent="0.2">
      <c r="A2" s="54"/>
      <c r="B2" s="54"/>
      <c r="C2" s="54"/>
      <c r="D2" s="65"/>
      <c r="E2" s="65"/>
      <c r="F2" s="65"/>
      <c r="G2" s="108"/>
      <c r="H2" s="55" t="s">
        <v>467</v>
      </c>
    </row>
    <row r="3" spans="1:8" ht="14.1" customHeight="1" x14ac:dyDescent="0.2">
      <c r="A3" s="56"/>
      <c r="B3" s="784">
        <f>INDICE!A3</f>
        <v>44986</v>
      </c>
      <c r="C3" s="784">
        <v>41671</v>
      </c>
      <c r="D3" s="783" t="s">
        <v>115</v>
      </c>
      <c r="E3" s="783"/>
      <c r="F3" s="783" t="s">
        <v>116</v>
      </c>
      <c r="G3" s="783"/>
      <c r="H3" s="183"/>
    </row>
    <row r="4" spans="1:8" ht="25.5" x14ac:dyDescent="0.2">
      <c r="A4" s="66"/>
      <c r="B4" s="184" t="s">
        <v>54</v>
      </c>
      <c r="C4" s="185" t="s">
        <v>449</v>
      </c>
      <c r="D4" s="184" t="s">
        <v>54</v>
      </c>
      <c r="E4" s="185" t="s">
        <v>449</v>
      </c>
      <c r="F4" s="184" t="s">
        <v>54</v>
      </c>
      <c r="G4" s="186" t="s">
        <v>449</v>
      </c>
      <c r="H4" s="185" t="s">
        <v>106</v>
      </c>
    </row>
    <row r="5" spans="1:8" x14ac:dyDescent="0.2">
      <c r="A5" s="3" t="s">
        <v>643</v>
      </c>
      <c r="B5" s="304">
        <v>11656.248</v>
      </c>
      <c r="C5" s="72">
        <v>-10.325786042462482</v>
      </c>
      <c r="D5" s="71">
        <v>34553.555999999997</v>
      </c>
      <c r="E5" s="72">
        <v>-21.890972556465318</v>
      </c>
      <c r="F5" s="71">
        <v>170614.43299999999</v>
      </c>
      <c r="G5" s="59">
        <v>-1.9857247448288402</v>
      </c>
      <c r="H5" s="307">
        <v>49.480503162547379</v>
      </c>
    </row>
    <row r="6" spans="1:8" x14ac:dyDescent="0.2">
      <c r="A6" s="3" t="s">
        <v>642</v>
      </c>
      <c r="B6" s="305">
        <v>9489.7199999999993</v>
      </c>
      <c r="C6" s="187">
        <v>-5.7141869262951319</v>
      </c>
      <c r="D6" s="58">
        <v>26401.866000000002</v>
      </c>
      <c r="E6" s="59">
        <v>-12.501237821132561</v>
      </c>
      <c r="F6" s="58">
        <v>95151.856</v>
      </c>
      <c r="G6" s="59">
        <v>-25.628641057698136</v>
      </c>
      <c r="H6" s="308">
        <v>27.595330763899984</v>
      </c>
    </row>
    <row r="7" spans="1:8" x14ac:dyDescent="0.2">
      <c r="A7" s="3" t="s">
        <v>644</v>
      </c>
      <c r="B7" s="344">
        <v>6733.75</v>
      </c>
      <c r="C7" s="187">
        <v>-31.198338726607052</v>
      </c>
      <c r="D7" s="95">
        <v>28315.375</v>
      </c>
      <c r="E7" s="187">
        <v>-15.319580984765052</v>
      </c>
      <c r="F7" s="95">
        <v>70284.739000000001</v>
      </c>
      <c r="G7" s="187">
        <v>-5.1794192558170957</v>
      </c>
      <c r="H7" s="446">
        <v>20.383529043925126</v>
      </c>
    </row>
    <row r="8" spans="1:8" x14ac:dyDescent="0.2">
      <c r="A8" s="697" t="s">
        <v>320</v>
      </c>
      <c r="B8" s="344">
        <v>956.62199999999996</v>
      </c>
      <c r="C8" s="73">
        <v>1.9987716926331414</v>
      </c>
      <c r="D8" s="95">
        <v>2391.203</v>
      </c>
      <c r="E8" s="73">
        <v>-11.842190640654886</v>
      </c>
      <c r="F8" s="95">
        <v>8760.4069999999992</v>
      </c>
      <c r="G8" s="187">
        <v>-30.294414439016254</v>
      </c>
      <c r="H8" s="446">
        <v>2.5406370296275118</v>
      </c>
    </row>
    <row r="9" spans="1:8" x14ac:dyDescent="0.2">
      <c r="A9" s="213" t="s">
        <v>186</v>
      </c>
      <c r="B9" s="214">
        <v>28836.34</v>
      </c>
      <c r="C9" s="215">
        <v>-14.655968699270607</v>
      </c>
      <c r="D9" s="214">
        <v>91662</v>
      </c>
      <c r="E9" s="215">
        <v>-17.094421686106557</v>
      </c>
      <c r="F9" s="214">
        <v>344811.435</v>
      </c>
      <c r="G9" s="215">
        <v>-11.292071485002515</v>
      </c>
      <c r="H9" s="216">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3" t="s">
        <v>532</v>
      </c>
      <c r="B13" s="1"/>
      <c r="C13" s="1"/>
      <c r="D13" s="1"/>
      <c r="E13" s="1"/>
      <c r="F13" s="1"/>
      <c r="G13" s="1"/>
      <c r="H13" s="1"/>
    </row>
    <row r="14" spans="1:8" s="1" customFormat="1" x14ac:dyDescent="0.2">
      <c r="A14" s="810" t="s">
        <v>645</v>
      </c>
      <c r="B14" s="810"/>
      <c r="C14" s="810"/>
      <c r="D14" s="810"/>
      <c r="E14" s="810"/>
      <c r="F14" s="810"/>
      <c r="G14" s="810"/>
      <c r="H14" s="810"/>
    </row>
    <row r="15" spans="1:8" s="1" customFormat="1" x14ac:dyDescent="0.2">
      <c r="A15" s="810"/>
      <c r="B15" s="810"/>
      <c r="C15" s="810"/>
      <c r="D15" s="810"/>
      <c r="E15" s="810"/>
      <c r="F15" s="810"/>
      <c r="G15" s="810"/>
      <c r="H15" s="810"/>
    </row>
    <row r="16" spans="1:8" s="1" customFormat="1" x14ac:dyDescent="0.2">
      <c r="A16" s="810"/>
      <c r="B16" s="810"/>
      <c r="C16" s="810"/>
      <c r="D16" s="810"/>
      <c r="E16" s="810"/>
      <c r="F16" s="810"/>
      <c r="G16" s="810"/>
      <c r="H16" s="810"/>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61" priority="3" operator="between">
      <formula>-0.5</formula>
      <formula>0.5</formula>
    </cfRule>
    <cfRule type="cellIs" dxfId="60" priority="4" operator="between">
      <formula>0</formula>
      <formula>0.49</formula>
    </cfRule>
  </conditionalFormatting>
  <conditionalFormatting sqref="E8">
    <cfRule type="cellIs" dxfId="59" priority="1" operator="between">
      <formula>-0.5</formula>
      <formula>0.5</formula>
    </cfRule>
    <cfRule type="cellIs" dxfId="5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11">
        <v>2021</v>
      </c>
      <c r="C3" s="811">
        <v>2022</v>
      </c>
      <c r="D3" s="811">
        <v>2023</v>
      </c>
    </row>
    <row r="4" spans="1:4" x14ac:dyDescent="0.2">
      <c r="A4" s="638"/>
      <c r="B4" s="812"/>
      <c r="C4" s="812"/>
      <c r="D4" s="812"/>
    </row>
    <row r="5" spans="1:4" x14ac:dyDescent="0.2">
      <c r="A5" s="191" t="s">
        <v>321</v>
      </c>
      <c r="B5" s="211">
        <v>-9.7323432224055928</v>
      </c>
      <c r="C5" s="211">
        <v>6.3923180025252515</v>
      </c>
      <c r="D5" s="211">
        <v>-7.8176952259952674</v>
      </c>
    </row>
    <row r="6" spans="1:4" x14ac:dyDescent="0.2">
      <c r="A6" s="1" t="s">
        <v>127</v>
      </c>
      <c r="B6" s="167">
        <v>-10.471717381996809</v>
      </c>
      <c r="C6" s="167">
        <v>9.1361963021708466</v>
      </c>
      <c r="D6" s="167">
        <v>-9.6410371583572392</v>
      </c>
    </row>
    <row r="7" spans="1:4" x14ac:dyDescent="0.2">
      <c r="A7" s="1" t="s">
        <v>128</v>
      </c>
      <c r="B7" s="167">
        <v>-9.3042012633694959</v>
      </c>
      <c r="C7" s="167">
        <v>8.7103349818186242</v>
      </c>
      <c r="D7" s="167">
        <v>-11.292071485002515</v>
      </c>
    </row>
    <row r="8" spans="1:4" x14ac:dyDescent="0.2">
      <c r="A8" s="1" t="s">
        <v>129</v>
      </c>
      <c r="B8" s="167">
        <v>-5.8895571882182836</v>
      </c>
      <c r="C8" s="167">
        <v>5.4900743642012664</v>
      </c>
      <c r="D8" s="167" t="s">
        <v>509</v>
      </c>
    </row>
    <row r="9" spans="1:4" x14ac:dyDescent="0.2">
      <c r="A9" s="1" t="s">
        <v>130</v>
      </c>
      <c r="B9" s="167">
        <v>-3.2832389269602436</v>
      </c>
      <c r="C9" s="167">
        <v>4.2115584355028375</v>
      </c>
      <c r="D9" s="167" t="s">
        <v>509</v>
      </c>
    </row>
    <row r="10" spans="1:4" x14ac:dyDescent="0.2">
      <c r="A10" s="1" t="s">
        <v>131</v>
      </c>
      <c r="B10" s="167">
        <v>-1.7620227935607085</v>
      </c>
      <c r="C10" s="167">
        <v>4.3788588936332955</v>
      </c>
      <c r="D10" s="167" t="s">
        <v>509</v>
      </c>
    </row>
    <row r="11" spans="1:4" x14ac:dyDescent="0.2">
      <c r="A11" s="1" t="s">
        <v>132</v>
      </c>
      <c r="B11" s="167">
        <v>-1.778133717466144</v>
      </c>
      <c r="C11" s="167">
        <v>6.1827737511301963</v>
      </c>
      <c r="D11" s="167" t="s">
        <v>509</v>
      </c>
    </row>
    <row r="12" spans="1:4" x14ac:dyDescent="0.2">
      <c r="A12" s="1" t="s">
        <v>133</v>
      </c>
      <c r="B12" s="167">
        <v>-1.1755717284100657</v>
      </c>
      <c r="C12" s="167">
        <v>6.9631364150808102</v>
      </c>
      <c r="D12" s="167" t="s">
        <v>509</v>
      </c>
    </row>
    <row r="13" spans="1:4" x14ac:dyDescent="0.2">
      <c r="A13" s="1" t="s">
        <v>134</v>
      </c>
      <c r="B13" s="167">
        <v>-0.32609034273905119</v>
      </c>
      <c r="C13" s="167">
        <v>6.2247290809662408</v>
      </c>
      <c r="D13" s="167" t="s">
        <v>509</v>
      </c>
    </row>
    <row r="14" spans="1:4" x14ac:dyDescent="0.2">
      <c r="A14" s="1" t="s">
        <v>135</v>
      </c>
      <c r="B14" s="167">
        <v>1.3301376003832588</v>
      </c>
      <c r="C14" s="167">
        <v>5.5155592680133001</v>
      </c>
      <c r="D14" s="167" t="s">
        <v>509</v>
      </c>
    </row>
    <row r="15" spans="1:4" x14ac:dyDescent="0.2">
      <c r="A15" s="1" t="s">
        <v>136</v>
      </c>
      <c r="B15" s="167">
        <v>4.6021787519190216</v>
      </c>
      <c r="C15" s="167">
        <v>6.3003808203589293E-2</v>
      </c>
      <c r="D15" s="167" t="s">
        <v>509</v>
      </c>
    </row>
    <row r="16" spans="1:4" x14ac:dyDescent="0.2">
      <c r="A16" s="209" t="s">
        <v>137</v>
      </c>
      <c r="B16" s="210">
        <v>5.2827223940290491</v>
      </c>
      <c r="C16" s="210">
        <v>-3.6315955111774616</v>
      </c>
      <c r="D16" s="210"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9" t="s">
        <v>674</v>
      </c>
      <c r="C3" s="775" t="s">
        <v>420</v>
      </c>
      <c r="D3" s="779" t="s">
        <v>624</v>
      </c>
      <c r="E3" s="775" t="s">
        <v>420</v>
      </c>
      <c r="F3" s="777" t="s">
        <v>675</v>
      </c>
    </row>
    <row r="4" spans="1:6" x14ac:dyDescent="0.2">
      <c r="A4" s="66"/>
      <c r="B4" s="780"/>
      <c r="C4" s="776"/>
      <c r="D4" s="780"/>
      <c r="E4" s="776"/>
      <c r="F4" s="778"/>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59">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18" t="s">
        <v>676</v>
      </c>
      <c r="B12" s="3"/>
      <c r="C12" s="3"/>
      <c r="D12" s="3"/>
      <c r="E12" s="3"/>
      <c r="F12" s="55" t="s">
        <v>570</v>
      </c>
    </row>
    <row r="13" spans="1:6" x14ac:dyDescent="0.2">
      <c r="A13" s="433" t="s">
        <v>617</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S273"/>
  <sheetViews>
    <sheetView workbookViewId="0">
      <selection activeCell="A43" sqref="A43"/>
    </sheetView>
  </sheetViews>
  <sheetFormatPr baseColWidth="10" defaultColWidth="11" defaultRowHeight="12.75" x14ac:dyDescent="0.2"/>
  <cols>
    <col min="1" max="1" width="17.125" style="540" customWidth="1"/>
    <col min="2" max="12" width="11" style="540"/>
    <col min="13" max="45" width="11" style="18"/>
    <col min="46" max="16384" width="11" style="540"/>
  </cols>
  <sheetData>
    <row r="1" spans="1:12" x14ac:dyDescent="0.2">
      <c r="A1" s="813" t="s">
        <v>646</v>
      </c>
      <c r="B1" s="813"/>
      <c r="C1" s="813"/>
      <c r="D1" s="813"/>
      <c r="E1" s="813"/>
      <c r="F1" s="813"/>
      <c r="G1" s="18"/>
      <c r="H1" s="18"/>
      <c r="I1" s="18"/>
      <c r="J1" s="18"/>
      <c r="K1" s="18"/>
      <c r="L1" s="18"/>
    </row>
    <row r="2" spans="1:12" x14ac:dyDescent="0.2">
      <c r="A2" s="814"/>
      <c r="B2" s="814"/>
      <c r="C2" s="814"/>
      <c r="D2" s="814"/>
      <c r="E2" s="814"/>
      <c r="F2" s="814"/>
      <c r="G2" s="18"/>
      <c r="H2" s="18"/>
      <c r="I2" s="18"/>
      <c r="J2" s="18"/>
      <c r="K2" s="569"/>
      <c r="L2" s="55" t="s">
        <v>467</v>
      </c>
    </row>
    <row r="3" spans="1:12" x14ac:dyDescent="0.2">
      <c r="A3" s="570"/>
      <c r="B3" s="815">
        <f>INDICE!A3</f>
        <v>44986</v>
      </c>
      <c r="C3" s="816">
        <v>41671</v>
      </c>
      <c r="D3" s="816">
        <v>41671</v>
      </c>
      <c r="E3" s="816">
        <v>41671</v>
      </c>
      <c r="F3" s="817">
        <v>41671</v>
      </c>
      <c r="G3" s="818" t="s">
        <v>116</v>
      </c>
      <c r="H3" s="816"/>
      <c r="I3" s="816"/>
      <c r="J3" s="816"/>
      <c r="K3" s="816"/>
      <c r="L3" s="819" t="s">
        <v>106</v>
      </c>
    </row>
    <row r="4" spans="1:12" ht="38.25" x14ac:dyDescent="0.2">
      <c r="A4" s="546"/>
      <c r="B4" s="698" t="s">
        <v>700</v>
      </c>
      <c r="C4" s="698" t="s">
        <v>642</v>
      </c>
      <c r="D4" s="698" t="s">
        <v>644</v>
      </c>
      <c r="E4" s="698" t="s">
        <v>320</v>
      </c>
      <c r="F4" s="220" t="s">
        <v>186</v>
      </c>
      <c r="G4" s="698" t="s">
        <v>700</v>
      </c>
      <c r="H4" s="698" t="s">
        <v>642</v>
      </c>
      <c r="I4" s="698" t="s">
        <v>644</v>
      </c>
      <c r="J4" s="698" t="s">
        <v>320</v>
      </c>
      <c r="K4" s="221" t="s">
        <v>186</v>
      </c>
      <c r="L4" s="820"/>
    </row>
    <row r="5" spans="1:12" x14ac:dyDescent="0.2">
      <c r="A5" s="543" t="s">
        <v>153</v>
      </c>
      <c r="B5" s="436">
        <v>2913.723</v>
      </c>
      <c r="C5" s="436">
        <v>628.1</v>
      </c>
      <c r="D5" s="436">
        <v>248.499</v>
      </c>
      <c r="E5" s="436">
        <v>236.602</v>
      </c>
      <c r="F5" s="571">
        <v>4026.9239999999995</v>
      </c>
      <c r="G5" s="436">
        <v>45423.362999999998</v>
      </c>
      <c r="H5" s="436">
        <v>5193.1859999999997</v>
      </c>
      <c r="I5" s="436">
        <v>2682.1979999999999</v>
      </c>
      <c r="J5" s="436">
        <v>2052.3670000000002</v>
      </c>
      <c r="K5" s="572">
        <v>55351.113999999994</v>
      </c>
      <c r="L5" s="72">
        <v>16.052608071682201</v>
      </c>
    </row>
    <row r="6" spans="1:12" x14ac:dyDescent="0.2">
      <c r="A6" s="545" t="s">
        <v>154</v>
      </c>
      <c r="B6" s="436">
        <v>614.30100000000004</v>
      </c>
      <c r="C6" s="436">
        <v>583.01900000000001</v>
      </c>
      <c r="D6" s="436">
        <v>323.892</v>
      </c>
      <c r="E6" s="436">
        <v>56.552999999999997</v>
      </c>
      <c r="F6" s="573">
        <v>1577.7650000000003</v>
      </c>
      <c r="G6" s="436">
        <v>8570.1080000000002</v>
      </c>
      <c r="H6" s="436">
        <v>6280.7709999999997</v>
      </c>
      <c r="I6" s="436">
        <v>2939.8130000000001</v>
      </c>
      <c r="J6" s="436">
        <v>642.52099999999996</v>
      </c>
      <c r="K6" s="574">
        <v>18433.213000000003</v>
      </c>
      <c r="L6" s="59">
        <v>5.3458931972143748</v>
      </c>
    </row>
    <row r="7" spans="1:12" x14ac:dyDescent="0.2">
      <c r="A7" s="545" t="s">
        <v>155</v>
      </c>
      <c r="B7" s="436">
        <v>387.41800000000001</v>
      </c>
      <c r="C7" s="436">
        <v>358.82900000000001</v>
      </c>
      <c r="D7" s="436">
        <v>194.827</v>
      </c>
      <c r="E7" s="436">
        <v>21.837</v>
      </c>
      <c r="F7" s="573">
        <v>962.91100000000006</v>
      </c>
      <c r="G7" s="436">
        <v>7425.6120000000001</v>
      </c>
      <c r="H7" s="436">
        <v>3679.7080000000001</v>
      </c>
      <c r="I7" s="436">
        <v>1792.4090000000001</v>
      </c>
      <c r="J7" s="436">
        <v>126.971</v>
      </c>
      <c r="K7" s="574">
        <v>13024.699999999999</v>
      </c>
      <c r="L7" s="59">
        <v>3.7773477215154001</v>
      </c>
    </row>
    <row r="8" spans="1:12" x14ac:dyDescent="0.2">
      <c r="A8" s="545" t="s">
        <v>156</v>
      </c>
      <c r="B8" s="436">
        <v>649.37699999999995</v>
      </c>
      <c r="C8" s="96">
        <v>18.754000000000001</v>
      </c>
      <c r="D8" s="436">
        <v>83.04</v>
      </c>
      <c r="E8" s="96">
        <v>0.57699999999999996</v>
      </c>
      <c r="F8" s="573">
        <v>751.74799999999993</v>
      </c>
      <c r="G8" s="436">
        <v>9389.0840000000007</v>
      </c>
      <c r="H8" s="436">
        <v>202.33199999999999</v>
      </c>
      <c r="I8" s="96">
        <v>861.28800000000001</v>
      </c>
      <c r="J8" s="436">
        <v>4.9829999999999997</v>
      </c>
      <c r="K8" s="574">
        <v>10457.687000000002</v>
      </c>
      <c r="L8" s="59">
        <v>3.032877545108235</v>
      </c>
    </row>
    <row r="9" spans="1:12" x14ac:dyDescent="0.2">
      <c r="A9" s="545" t="s">
        <v>568</v>
      </c>
      <c r="B9" s="436">
        <v>0</v>
      </c>
      <c r="C9" s="436">
        <v>0</v>
      </c>
      <c r="D9" s="436">
        <v>0</v>
      </c>
      <c r="E9" s="96">
        <v>2.5710000000000002</v>
      </c>
      <c r="F9" s="622">
        <v>2.5710000000000002</v>
      </c>
      <c r="G9" s="436">
        <v>0</v>
      </c>
      <c r="H9" s="436">
        <v>0</v>
      </c>
      <c r="I9" s="436">
        <v>0</v>
      </c>
      <c r="J9" s="436">
        <v>22.678000000000001</v>
      </c>
      <c r="K9" s="574">
        <v>22.678000000000001</v>
      </c>
      <c r="L9" s="96">
        <v>6.5769416284848208E-3</v>
      </c>
    </row>
    <row r="10" spans="1:12" x14ac:dyDescent="0.2">
      <c r="A10" s="545" t="s">
        <v>158</v>
      </c>
      <c r="B10" s="436">
        <v>194.44499999999999</v>
      </c>
      <c r="C10" s="436">
        <v>159.24600000000001</v>
      </c>
      <c r="D10" s="436">
        <v>119.672</v>
      </c>
      <c r="E10" s="436">
        <v>2.4129999999999998</v>
      </c>
      <c r="F10" s="573">
        <v>475.77600000000007</v>
      </c>
      <c r="G10" s="436">
        <v>1630.14</v>
      </c>
      <c r="H10" s="436">
        <v>1238.8530000000001</v>
      </c>
      <c r="I10" s="436">
        <v>1251.569</v>
      </c>
      <c r="J10" s="436">
        <v>22.111999999999998</v>
      </c>
      <c r="K10" s="574">
        <v>4142.674</v>
      </c>
      <c r="L10" s="59">
        <v>1.2014342130629565</v>
      </c>
    </row>
    <row r="11" spans="1:12" x14ac:dyDescent="0.2">
      <c r="A11" s="545" t="s">
        <v>159</v>
      </c>
      <c r="B11" s="436">
        <v>132.91999999999999</v>
      </c>
      <c r="C11" s="436">
        <v>951.54</v>
      </c>
      <c r="D11" s="436">
        <v>669.67200000000003</v>
      </c>
      <c r="E11" s="436">
        <v>62.088999999999999</v>
      </c>
      <c r="F11" s="573">
        <v>1816.221</v>
      </c>
      <c r="G11" s="436">
        <v>1489.835</v>
      </c>
      <c r="H11" s="436">
        <v>8129.5039999999999</v>
      </c>
      <c r="I11" s="436">
        <v>7081.6909999999998</v>
      </c>
      <c r="J11" s="436">
        <v>565.64499999999998</v>
      </c>
      <c r="K11" s="574">
        <v>17266.674999999999</v>
      </c>
      <c r="L11" s="59">
        <v>5.0075806329049364</v>
      </c>
    </row>
    <row r="12" spans="1:12" x14ac:dyDescent="0.2">
      <c r="A12" s="545" t="s">
        <v>512</v>
      </c>
      <c r="B12" s="436">
        <v>948.19600000000003</v>
      </c>
      <c r="C12" s="436">
        <v>421.99799999999999</v>
      </c>
      <c r="D12" s="436">
        <v>321.34800000000001</v>
      </c>
      <c r="E12" s="436">
        <v>67.369</v>
      </c>
      <c r="F12" s="573">
        <v>1758.9109999999998</v>
      </c>
      <c r="G12" s="436">
        <v>7984.848</v>
      </c>
      <c r="H12" s="436">
        <v>3752.7310000000002</v>
      </c>
      <c r="I12" s="436">
        <v>2718.3049999999998</v>
      </c>
      <c r="J12" s="436">
        <v>663.17600000000004</v>
      </c>
      <c r="K12" s="574">
        <v>15119.06</v>
      </c>
      <c r="L12" s="59">
        <v>4.384741824568291</v>
      </c>
    </row>
    <row r="13" spans="1:12" x14ac:dyDescent="0.2">
      <c r="A13" s="545" t="s">
        <v>160</v>
      </c>
      <c r="B13" s="436">
        <v>1773.2560000000001</v>
      </c>
      <c r="C13" s="436">
        <v>1701.0930000000001</v>
      </c>
      <c r="D13" s="436">
        <v>1518.3320000000001</v>
      </c>
      <c r="E13" s="436">
        <v>150.24600000000001</v>
      </c>
      <c r="F13" s="573">
        <v>5142.9270000000006</v>
      </c>
      <c r="G13" s="436">
        <v>22885.966</v>
      </c>
      <c r="H13" s="436">
        <v>20255.397000000001</v>
      </c>
      <c r="I13" s="436">
        <v>14501.824000000001</v>
      </c>
      <c r="J13" s="436">
        <v>1440.1020000000001</v>
      </c>
      <c r="K13" s="574">
        <v>59083.288999999997</v>
      </c>
      <c r="L13" s="59">
        <v>17.13499175288382</v>
      </c>
    </row>
    <row r="14" spans="1:12" x14ac:dyDescent="0.2">
      <c r="A14" s="545" t="s">
        <v>323</v>
      </c>
      <c r="B14" s="436">
        <v>609.14300000000003</v>
      </c>
      <c r="C14" s="436">
        <v>1669.819</v>
      </c>
      <c r="D14" s="436">
        <v>327.774</v>
      </c>
      <c r="E14" s="436">
        <v>118.31</v>
      </c>
      <c r="F14" s="573">
        <v>2725.0459999999998</v>
      </c>
      <c r="G14" s="436">
        <v>12255.811</v>
      </c>
      <c r="H14" s="436">
        <v>18892.477999999999</v>
      </c>
      <c r="I14" s="436">
        <v>3439.34</v>
      </c>
      <c r="J14" s="436">
        <v>1059.5622969999999</v>
      </c>
      <c r="K14" s="574">
        <v>35647.191296999998</v>
      </c>
      <c r="L14" s="59">
        <v>10.338191038883547</v>
      </c>
    </row>
    <row r="15" spans="1:12" x14ac:dyDescent="0.2">
      <c r="A15" s="545" t="s">
        <v>163</v>
      </c>
      <c r="B15" s="436">
        <v>2.2890000000000001</v>
      </c>
      <c r="C15" s="436">
        <v>116.724</v>
      </c>
      <c r="D15" s="436">
        <v>57.220999999999997</v>
      </c>
      <c r="E15" s="436">
        <v>46.064999999999998</v>
      </c>
      <c r="F15" s="573">
        <v>222.29900000000001</v>
      </c>
      <c r="G15" s="96">
        <v>33.281999999999996</v>
      </c>
      <c r="H15" s="436">
        <v>1699.364</v>
      </c>
      <c r="I15" s="436">
        <v>503.22800000000001</v>
      </c>
      <c r="J15" s="436">
        <v>478.71699999999998</v>
      </c>
      <c r="K15" s="574">
        <v>2714.5909999999999</v>
      </c>
      <c r="L15" s="59">
        <v>0.78726988941750753</v>
      </c>
    </row>
    <row r="16" spans="1:12" x14ac:dyDescent="0.2">
      <c r="A16" s="545" t="s">
        <v>164</v>
      </c>
      <c r="B16" s="436">
        <v>556.10500000000002</v>
      </c>
      <c r="C16" s="436">
        <v>441.62099999999998</v>
      </c>
      <c r="D16" s="436">
        <v>211.35</v>
      </c>
      <c r="E16" s="436">
        <v>53.420999999999999</v>
      </c>
      <c r="F16" s="573">
        <v>1262.4970000000001</v>
      </c>
      <c r="G16" s="436">
        <v>12270.547</v>
      </c>
      <c r="H16" s="436">
        <v>5109.9830000000002</v>
      </c>
      <c r="I16" s="436">
        <v>2664.346</v>
      </c>
      <c r="J16" s="436">
        <v>454.07100000000003</v>
      </c>
      <c r="K16" s="574">
        <v>20498.947</v>
      </c>
      <c r="L16" s="59">
        <v>5.9449853542818598</v>
      </c>
    </row>
    <row r="17" spans="1:12" x14ac:dyDescent="0.2">
      <c r="A17" s="545" t="s">
        <v>165</v>
      </c>
      <c r="B17" s="96">
        <v>187.14</v>
      </c>
      <c r="C17" s="436">
        <v>44.232999999999997</v>
      </c>
      <c r="D17" s="436">
        <v>108.706</v>
      </c>
      <c r="E17" s="436">
        <v>7.31</v>
      </c>
      <c r="F17" s="573">
        <v>347.38900000000001</v>
      </c>
      <c r="G17" s="436">
        <v>2948.2539999999999</v>
      </c>
      <c r="H17" s="436">
        <v>383.75400000000002</v>
      </c>
      <c r="I17" s="436">
        <v>989.47199999999998</v>
      </c>
      <c r="J17" s="436">
        <v>77.528999999999996</v>
      </c>
      <c r="K17" s="574">
        <v>4399.009</v>
      </c>
      <c r="L17" s="59">
        <v>1.2757749985086597</v>
      </c>
    </row>
    <row r="18" spans="1:12" x14ac:dyDescent="0.2">
      <c r="A18" s="545" t="s">
        <v>166</v>
      </c>
      <c r="B18" s="436">
        <v>33.686</v>
      </c>
      <c r="C18" s="436">
        <v>423.99400000000003</v>
      </c>
      <c r="D18" s="436">
        <v>1776.3779999999999</v>
      </c>
      <c r="E18" s="436">
        <v>27.228000000000002</v>
      </c>
      <c r="F18" s="573">
        <v>2261.2860000000001</v>
      </c>
      <c r="G18" s="436">
        <v>1211.3499999999999</v>
      </c>
      <c r="H18" s="436">
        <v>4029.549</v>
      </c>
      <c r="I18" s="436">
        <v>15962.675999999999</v>
      </c>
      <c r="J18" s="436">
        <v>261.86</v>
      </c>
      <c r="K18" s="574">
        <v>21465.434999999998</v>
      </c>
      <c r="L18" s="59">
        <v>6.2252805814020222</v>
      </c>
    </row>
    <row r="19" spans="1:12" x14ac:dyDescent="0.2">
      <c r="A19" s="545" t="s">
        <v>168</v>
      </c>
      <c r="B19" s="436">
        <v>1723.3109999999999</v>
      </c>
      <c r="C19" s="436">
        <v>241.99799999999999</v>
      </c>
      <c r="D19" s="436">
        <v>76.48</v>
      </c>
      <c r="E19" s="436">
        <v>67.989000000000004</v>
      </c>
      <c r="F19" s="573">
        <v>2109.7779999999998</v>
      </c>
      <c r="G19" s="436">
        <v>21314.821</v>
      </c>
      <c r="H19" s="436">
        <v>1702.8630000000001</v>
      </c>
      <c r="I19" s="436">
        <v>737.10599999999999</v>
      </c>
      <c r="J19" s="436">
        <v>528.17999999999995</v>
      </c>
      <c r="K19" s="574">
        <v>24282.97</v>
      </c>
      <c r="L19" s="59">
        <v>7.042405690812596</v>
      </c>
    </row>
    <row r="20" spans="1:12" x14ac:dyDescent="0.2">
      <c r="A20" s="545" t="s">
        <v>169</v>
      </c>
      <c r="B20" s="436">
        <v>339.74099999999999</v>
      </c>
      <c r="C20" s="436">
        <v>490.53500000000003</v>
      </c>
      <c r="D20" s="436">
        <v>226.83099999999999</v>
      </c>
      <c r="E20" s="436">
        <v>20.280999999999999</v>
      </c>
      <c r="F20" s="573">
        <v>1077.3879999999999</v>
      </c>
      <c r="G20" s="436">
        <v>6767.3959999999997</v>
      </c>
      <c r="H20" s="436">
        <v>4464.7910000000002</v>
      </c>
      <c r="I20" s="436">
        <v>2105.58</v>
      </c>
      <c r="J20" s="436">
        <v>201.876</v>
      </c>
      <c r="K20" s="574">
        <v>13539.643</v>
      </c>
      <c r="L20" s="59">
        <v>3.9266884946434035</v>
      </c>
    </row>
    <row r="21" spans="1:12" x14ac:dyDescent="0.2">
      <c r="A21" s="545" t="s">
        <v>170</v>
      </c>
      <c r="B21" s="436">
        <v>591.197</v>
      </c>
      <c r="C21" s="436">
        <v>1198.6959999999999</v>
      </c>
      <c r="D21" s="436">
        <v>509.19</v>
      </c>
      <c r="E21" s="436">
        <v>15.763999999999999</v>
      </c>
      <c r="F21" s="573">
        <v>2314.8470000000002</v>
      </c>
      <c r="G21" s="436">
        <v>9014.0169999999998</v>
      </c>
      <c r="H21" s="436">
        <v>10097.127</v>
      </c>
      <c r="I21" s="436">
        <v>10092.638999999999</v>
      </c>
      <c r="J21" s="436">
        <v>158.06399999999999</v>
      </c>
      <c r="K21" s="574">
        <v>29361.846999999998</v>
      </c>
      <c r="L21" s="59">
        <v>8.515352051481706</v>
      </c>
    </row>
    <row r="22" spans="1:12" x14ac:dyDescent="0.2">
      <c r="A22" s="222" t="s">
        <v>114</v>
      </c>
      <c r="B22" s="174">
        <v>11656.247999999998</v>
      </c>
      <c r="C22" s="174">
        <v>9450.1990000000005</v>
      </c>
      <c r="D22" s="174">
        <v>6773.2119999999986</v>
      </c>
      <c r="E22" s="174">
        <v>956.625</v>
      </c>
      <c r="F22" s="575">
        <v>28836.284</v>
      </c>
      <c r="G22" s="576">
        <v>170614.43400000001</v>
      </c>
      <c r="H22" s="174">
        <v>95112.391000000003</v>
      </c>
      <c r="I22" s="174">
        <v>70323.484000000011</v>
      </c>
      <c r="J22" s="174">
        <v>8760.4142969999994</v>
      </c>
      <c r="K22" s="174">
        <v>344810.72329699999</v>
      </c>
      <c r="L22" s="175">
        <v>100</v>
      </c>
    </row>
    <row r="23" spans="1:12" x14ac:dyDescent="0.2">
      <c r="A23" s="18"/>
      <c r="B23" s="18"/>
      <c r="C23" s="18"/>
      <c r="D23" s="18"/>
      <c r="E23" s="18"/>
      <c r="F23" s="18"/>
      <c r="G23" s="18"/>
      <c r="H23" s="18"/>
      <c r="I23" s="18"/>
      <c r="J23" s="18"/>
      <c r="L23" s="161" t="s">
        <v>220</v>
      </c>
    </row>
    <row r="24" spans="1:12" x14ac:dyDescent="0.2">
      <c r="A24" s="80" t="s">
        <v>489</v>
      </c>
      <c r="B24" s="548"/>
      <c r="C24" s="577"/>
      <c r="D24" s="577"/>
      <c r="E24" s="577"/>
      <c r="F24" s="577"/>
      <c r="G24" s="18"/>
      <c r="H24" s="18"/>
      <c r="I24" s="18"/>
      <c r="J24" s="18"/>
      <c r="K24" s="18"/>
      <c r="L24" s="18"/>
    </row>
    <row r="25" spans="1:12" x14ac:dyDescent="0.2">
      <c r="A25" s="80" t="s">
        <v>221</v>
      </c>
      <c r="B25" s="548"/>
      <c r="C25" s="548"/>
      <c r="D25" s="548"/>
      <c r="E25" s="548"/>
      <c r="F25" s="578"/>
      <c r="G25" s="18"/>
      <c r="H25" s="18"/>
      <c r="I25" s="18"/>
      <c r="J25" s="18"/>
      <c r="K25" s="18"/>
      <c r="L25" s="18"/>
    </row>
    <row r="26" spans="1:12" s="18" customFormat="1" x14ac:dyDescent="0.2">
      <c r="A26" s="810" t="s">
        <v>645</v>
      </c>
      <c r="B26" s="810"/>
      <c r="C26" s="810"/>
      <c r="D26" s="810"/>
      <c r="E26" s="810"/>
      <c r="F26" s="810"/>
      <c r="G26" s="810"/>
      <c r="H26" s="810"/>
    </row>
    <row r="27" spans="1:12" s="18" customFormat="1" x14ac:dyDescent="0.2">
      <c r="A27" s="810"/>
      <c r="B27" s="810"/>
      <c r="C27" s="810"/>
      <c r="D27" s="810"/>
      <c r="E27" s="810"/>
      <c r="F27" s="810"/>
      <c r="G27" s="810"/>
      <c r="H27" s="810"/>
    </row>
    <row r="28" spans="1:12" s="18" customFormat="1" x14ac:dyDescent="0.2">
      <c r="A28" s="810"/>
      <c r="B28" s="810"/>
      <c r="C28" s="810"/>
      <c r="D28" s="810"/>
      <c r="E28" s="810"/>
      <c r="F28" s="810"/>
      <c r="G28" s="810"/>
      <c r="H28" s="810"/>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
    <cfRule type="cellIs" dxfId="57" priority="41" operator="between">
      <formula>0</formula>
      <formula>0.5</formula>
    </cfRule>
    <cfRule type="cellIs" dxfId="56" priority="42" operator="between">
      <formula>0</formula>
      <formula>0.49</formula>
    </cfRule>
  </conditionalFormatting>
  <conditionalFormatting sqref="C8">
    <cfRule type="cellIs" dxfId="55" priority="43" operator="between">
      <formula>0</formula>
      <formula>0.5</formula>
    </cfRule>
    <cfRule type="cellIs" dxfId="54" priority="44" operator="between">
      <formula>0</formula>
      <formula>0.49</formula>
    </cfRule>
  </conditionalFormatting>
  <conditionalFormatting sqref="E8:E9">
    <cfRule type="cellIs" dxfId="53" priority="27" operator="between">
      <formula>0</formula>
      <formula>0.5</formula>
    </cfRule>
    <cfRule type="cellIs" dxfId="52" priority="28" operator="between">
      <formula>0</formula>
      <formula>0.49</formula>
    </cfRule>
  </conditionalFormatting>
  <conditionalFormatting sqref="F9">
    <cfRule type="cellIs" dxfId="51" priority="25" operator="between">
      <formula>0</formula>
      <formula>0.5</formula>
    </cfRule>
    <cfRule type="cellIs" dxfId="50" priority="26" operator="between">
      <formula>0</formula>
      <formula>0.49</formula>
    </cfRule>
  </conditionalFormatting>
  <conditionalFormatting sqref="G15">
    <cfRule type="cellIs" dxfId="49" priority="33" operator="between">
      <formula>0</formula>
      <formula>0.5</formula>
    </cfRule>
    <cfRule type="cellIs" dxfId="48" priority="34" operator="between">
      <formula>0</formula>
      <formula>0.49</formula>
    </cfRule>
  </conditionalFormatting>
  <conditionalFormatting sqref="I8">
    <cfRule type="cellIs" dxfId="47" priority="9" operator="between">
      <formula>0</formula>
      <formula>0.5</formula>
    </cfRule>
    <cfRule type="cellIs" dxfId="46" priority="10" operator="between">
      <formula>0</formula>
      <formula>0.49</formula>
    </cfRule>
  </conditionalFormatting>
  <conditionalFormatting sqref="L9">
    <cfRule type="cellIs" dxfId="45" priority="39" operator="between">
      <formula>0</formula>
      <formula>0.5</formula>
    </cfRule>
    <cfRule type="cellIs" dxfId="44" priority="4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S196"/>
  <sheetViews>
    <sheetView zoomScale="85" zoomScaleNormal="85" workbookViewId="0">
      <selection activeCell="M4" sqref="M4:T95"/>
    </sheetView>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9" t="s">
        <v>451</v>
      </c>
      <c r="B3" s="799" t="s">
        <v>452</v>
      </c>
      <c r="C3" s="784">
        <f>INDICE!A3</f>
        <v>44986</v>
      </c>
      <c r="D3" s="784">
        <v>41671</v>
      </c>
      <c r="E3" s="783" t="s">
        <v>115</v>
      </c>
      <c r="F3" s="783"/>
      <c r="G3" s="783" t="s">
        <v>116</v>
      </c>
      <c r="H3" s="783"/>
      <c r="I3" s="783"/>
      <c r="J3" s="161"/>
    </row>
    <row r="4" spans="1:45" x14ac:dyDescent="0.2">
      <c r="A4" s="800"/>
      <c r="B4" s="800"/>
      <c r="C4" s="184" t="s">
        <v>54</v>
      </c>
      <c r="D4" s="185" t="s">
        <v>421</v>
      </c>
      <c r="E4" s="184" t="s">
        <v>54</v>
      </c>
      <c r="F4" s="185" t="s">
        <v>421</v>
      </c>
      <c r="G4" s="184" t="s">
        <v>54</v>
      </c>
      <c r="H4" s="186" t="s">
        <v>421</v>
      </c>
      <c r="I4" s="185" t="s">
        <v>471</v>
      </c>
      <c r="J4" s="10"/>
      <c r="M4" s="430"/>
      <c r="N4" s="430"/>
      <c r="O4" s="430"/>
      <c r="P4" s="430"/>
      <c r="Q4" s="430"/>
      <c r="R4" s="430"/>
      <c r="S4" s="430"/>
      <c r="T4" s="430"/>
    </row>
    <row r="5" spans="1:45" x14ac:dyDescent="0.2">
      <c r="A5" s="1"/>
      <c r="B5" s="11" t="s">
        <v>324</v>
      </c>
      <c r="C5" s="456">
        <v>0</v>
      </c>
      <c r="D5" s="142" t="s">
        <v>142</v>
      </c>
      <c r="E5" s="459">
        <v>0</v>
      </c>
      <c r="F5" s="142" t="s">
        <v>142</v>
      </c>
      <c r="G5" s="459">
        <v>1919.51361</v>
      </c>
      <c r="H5" s="142">
        <v>121.96743321998986</v>
      </c>
      <c r="I5" s="498">
        <v>0.4403615755367381</v>
      </c>
      <c r="J5" s="1"/>
      <c r="M5" s="430"/>
      <c r="N5" s="430"/>
      <c r="O5" s="430"/>
      <c r="P5" s="430"/>
      <c r="Q5" s="430"/>
      <c r="R5" s="430"/>
      <c r="S5" s="430"/>
      <c r="T5" s="430"/>
    </row>
    <row r="6" spans="1:45" x14ac:dyDescent="0.2">
      <c r="A6" s="1"/>
      <c r="B6" s="11" t="s">
        <v>470</v>
      </c>
      <c r="C6" s="456">
        <v>978.68430000000001</v>
      </c>
      <c r="D6" s="142">
        <v>-3.2308424695647804</v>
      </c>
      <c r="E6" s="459">
        <v>2402.2241200000003</v>
      </c>
      <c r="F6" s="142">
        <v>-37.407473550265578</v>
      </c>
      <c r="G6" s="459">
        <v>11206.087559999998</v>
      </c>
      <c r="H6" s="142">
        <v>5.9731158008552514</v>
      </c>
      <c r="I6" s="407">
        <v>2.5708233313981244</v>
      </c>
      <c r="J6" s="1"/>
      <c r="M6" s="430"/>
      <c r="N6" s="430"/>
      <c r="O6" s="430"/>
      <c r="P6" s="430"/>
      <c r="Q6" s="430"/>
      <c r="R6" s="430"/>
      <c r="S6" s="430"/>
      <c r="T6" s="430"/>
    </row>
    <row r="7" spans="1:45" x14ac:dyDescent="0.2">
      <c r="A7" s="160" t="s">
        <v>458</v>
      </c>
      <c r="B7" s="145"/>
      <c r="C7" s="457">
        <v>978.68430000000001</v>
      </c>
      <c r="D7" s="148">
        <v>-3.2308424695647804</v>
      </c>
      <c r="E7" s="457">
        <v>2402.2241200000003</v>
      </c>
      <c r="F7" s="148">
        <v>-37.407473550265578</v>
      </c>
      <c r="G7" s="457">
        <v>13125.601169999998</v>
      </c>
      <c r="H7" s="228">
        <v>14.741945919009039</v>
      </c>
      <c r="I7" s="148">
        <v>3.0111849069348624</v>
      </c>
      <c r="J7" s="1"/>
      <c r="M7" s="430"/>
      <c r="N7" s="430"/>
      <c r="O7" s="430"/>
      <c r="P7" s="430"/>
      <c r="Q7" s="430"/>
      <c r="R7" s="430"/>
      <c r="S7" s="430"/>
      <c r="T7" s="430"/>
    </row>
    <row r="8" spans="1:45" x14ac:dyDescent="0.2">
      <c r="A8" s="191"/>
      <c r="B8" s="11" t="s">
        <v>231</v>
      </c>
      <c r="C8" s="456">
        <v>10045.23013</v>
      </c>
      <c r="D8" s="142">
        <v>-38.247226945214116</v>
      </c>
      <c r="E8" s="459">
        <v>24335.550279999999</v>
      </c>
      <c r="F8" s="149">
        <v>-42.079789283674188</v>
      </c>
      <c r="G8" s="459">
        <v>111160.97877999999</v>
      </c>
      <c r="H8" s="149">
        <v>17.807286148026947</v>
      </c>
      <c r="I8" s="693">
        <v>25.501785191180126</v>
      </c>
      <c r="J8" s="1"/>
      <c r="M8" s="430"/>
      <c r="N8" s="430"/>
      <c r="O8" s="430"/>
      <c r="P8" s="430"/>
      <c r="Q8" s="430"/>
      <c r="R8" s="430"/>
      <c r="S8" s="430"/>
      <c r="T8" s="430"/>
    </row>
    <row r="9" spans="1:45" x14ac:dyDescent="0.2">
      <c r="A9" s="160" t="s">
        <v>303</v>
      </c>
      <c r="B9" s="145"/>
      <c r="C9" s="457">
        <v>10045.23013</v>
      </c>
      <c r="D9" s="148">
        <v>-38.247226945214116</v>
      </c>
      <c r="E9" s="457">
        <v>24335.550279999999</v>
      </c>
      <c r="F9" s="148">
        <v>-42.079789283674188</v>
      </c>
      <c r="G9" s="457">
        <v>111160.97877999999</v>
      </c>
      <c r="H9" s="228">
        <v>17.807286148026947</v>
      </c>
      <c r="I9" s="148">
        <v>25.501785191180126</v>
      </c>
      <c r="J9" s="1"/>
      <c r="M9" s="430"/>
      <c r="N9" s="430"/>
      <c r="O9" s="430"/>
      <c r="P9" s="430"/>
      <c r="Q9" s="430"/>
      <c r="R9" s="430"/>
      <c r="S9" s="430"/>
      <c r="T9" s="430"/>
    </row>
    <row r="10" spans="1:45" s="432" customFormat="1" x14ac:dyDescent="0.2">
      <c r="A10" s="660"/>
      <c r="B10" s="11" t="s">
        <v>680</v>
      </c>
      <c r="C10" s="456">
        <v>0</v>
      </c>
      <c r="D10" s="142" t="s">
        <v>142</v>
      </c>
      <c r="E10" s="459">
        <v>0</v>
      </c>
      <c r="F10" s="149" t="s">
        <v>142</v>
      </c>
      <c r="G10" s="459">
        <v>29.86627</v>
      </c>
      <c r="H10" s="149">
        <v>1595.5117542535013</v>
      </c>
      <c r="I10" s="693">
        <v>6.8517137071018811E-3</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row>
    <row r="11" spans="1:45" s="432" customFormat="1" x14ac:dyDescent="0.2">
      <c r="A11" s="430"/>
      <c r="B11" s="11" t="s">
        <v>234</v>
      </c>
      <c r="C11" s="456">
        <v>810.89787000000001</v>
      </c>
      <c r="D11" s="142">
        <v>151.25038215162667</v>
      </c>
      <c r="E11" s="459">
        <v>4292.0582700000004</v>
      </c>
      <c r="F11" s="149">
        <v>27.4021496873663</v>
      </c>
      <c r="G11" s="459">
        <v>19981.068789999998</v>
      </c>
      <c r="H11" s="149">
        <v>3.791491373314273</v>
      </c>
      <c r="I11" s="498">
        <v>4.5839190133548176</v>
      </c>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row>
    <row r="12" spans="1:45" s="432" customFormat="1" x14ac:dyDescent="0.2">
      <c r="A12" s="430"/>
      <c r="B12" s="431" t="s">
        <v>325</v>
      </c>
      <c r="C12" s="458">
        <v>810.89787000000001</v>
      </c>
      <c r="D12" s="416">
        <v>151.25038215162667</v>
      </c>
      <c r="E12" s="460">
        <v>4292.0582700000004</v>
      </c>
      <c r="F12" s="579">
        <v>27.561289975217392</v>
      </c>
      <c r="G12" s="460">
        <v>19968.577860000005</v>
      </c>
      <c r="H12" s="579">
        <v>9.790576467198548</v>
      </c>
      <c r="I12" s="646">
        <v>4.5810534303310453</v>
      </c>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row>
    <row r="13" spans="1:45" s="432" customFormat="1" x14ac:dyDescent="0.2">
      <c r="A13" s="430"/>
      <c r="B13" s="431" t="s">
        <v>322</v>
      </c>
      <c r="C13" s="458">
        <v>0</v>
      </c>
      <c r="D13" s="416" t="s">
        <v>142</v>
      </c>
      <c r="E13" s="460">
        <v>0</v>
      </c>
      <c r="F13" s="579">
        <v>-100</v>
      </c>
      <c r="G13" s="460">
        <v>12.490930000000001</v>
      </c>
      <c r="H13" s="579">
        <v>-98.825248803465342</v>
      </c>
      <c r="I13" s="674">
        <v>2.8655830237739799E-3</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32" customFormat="1" x14ac:dyDescent="0.2">
      <c r="A14" s="430"/>
      <c r="B14" s="11" t="s">
        <v>593</v>
      </c>
      <c r="C14" s="456">
        <v>30.594000000000001</v>
      </c>
      <c r="D14" s="142">
        <v>116.96333593362174</v>
      </c>
      <c r="E14" s="459">
        <v>30.594000000000001</v>
      </c>
      <c r="F14" s="149">
        <v>-74.469896107147321</v>
      </c>
      <c r="G14" s="459">
        <v>109.78700000000001</v>
      </c>
      <c r="H14" s="149">
        <v>-71.775524579796297</v>
      </c>
      <c r="I14" s="693">
        <v>2.51865764543612E-2</v>
      </c>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x14ac:dyDescent="0.2">
      <c r="A15" s="1"/>
      <c r="B15" s="11" t="s">
        <v>207</v>
      </c>
      <c r="C15" s="456">
        <v>242.51496000000003</v>
      </c>
      <c r="D15" s="142">
        <v>-37.68361866608155</v>
      </c>
      <c r="E15" s="459">
        <v>597.45912999999996</v>
      </c>
      <c r="F15" s="149">
        <v>-45.846526988583577</v>
      </c>
      <c r="G15" s="459">
        <v>3516.1077500000001</v>
      </c>
      <c r="H15" s="149">
        <v>-63.794922255268048</v>
      </c>
      <c r="I15" s="498">
        <v>0.80664119310252524</v>
      </c>
      <c r="J15" s="1"/>
      <c r="M15" s="430"/>
      <c r="N15" s="430"/>
      <c r="O15" s="430"/>
      <c r="P15" s="430"/>
      <c r="Q15" s="430"/>
      <c r="R15" s="430"/>
      <c r="S15" s="430"/>
      <c r="T15" s="430"/>
    </row>
    <row r="16" spans="1:45" x14ac:dyDescent="0.2">
      <c r="A16" s="1"/>
      <c r="B16" s="431" t="s">
        <v>325</v>
      </c>
      <c r="C16" s="458">
        <v>242.51496000000003</v>
      </c>
      <c r="D16" s="416">
        <v>-37.68361866608155</v>
      </c>
      <c r="E16" s="460">
        <v>597.45912999999996</v>
      </c>
      <c r="F16" s="579">
        <v>-45.846526988583577</v>
      </c>
      <c r="G16" s="460">
        <v>1959.3147200000003</v>
      </c>
      <c r="H16" s="579">
        <v>-79.825094448826903</v>
      </c>
      <c r="I16" s="646">
        <v>0.44949247172648232</v>
      </c>
      <c r="J16" s="1"/>
      <c r="M16" s="430"/>
      <c r="N16" s="430"/>
      <c r="O16" s="430"/>
      <c r="P16" s="430"/>
      <c r="Q16" s="430"/>
      <c r="R16" s="430"/>
      <c r="S16" s="430"/>
      <c r="T16" s="430"/>
    </row>
    <row r="17" spans="1:45" s="432" customFormat="1" x14ac:dyDescent="0.2">
      <c r="A17" s="430"/>
      <c r="B17" s="431" t="s">
        <v>322</v>
      </c>
      <c r="C17" s="458">
        <v>0</v>
      </c>
      <c r="D17" s="416" t="s">
        <v>142</v>
      </c>
      <c r="E17" s="460">
        <v>0</v>
      </c>
      <c r="F17" s="579" t="s">
        <v>142</v>
      </c>
      <c r="G17" s="460">
        <v>1556.79303</v>
      </c>
      <c r="H17" s="579" t="s">
        <v>142</v>
      </c>
      <c r="I17" s="646">
        <v>0.35714872137604292</v>
      </c>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s="432" customFormat="1" x14ac:dyDescent="0.2">
      <c r="A18" s="430"/>
      <c r="B18" s="11" t="s">
        <v>545</v>
      </c>
      <c r="C18" s="456">
        <v>0</v>
      </c>
      <c r="D18" s="142">
        <v>-100</v>
      </c>
      <c r="E18" s="460">
        <v>0</v>
      </c>
      <c r="F18" s="149">
        <v>-100</v>
      </c>
      <c r="G18" s="460">
        <v>0</v>
      </c>
      <c r="H18" s="149">
        <v>-100</v>
      </c>
      <c r="I18" s="742">
        <v>0</v>
      </c>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row>
    <row r="19" spans="1:45" x14ac:dyDescent="0.2">
      <c r="A19" s="1"/>
      <c r="B19" s="11" t="s">
        <v>236</v>
      </c>
      <c r="C19" s="456">
        <v>469.55129999999997</v>
      </c>
      <c r="D19" s="142">
        <v>-8.7200254101906278</v>
      </c>
      <c r="E19" s="459">
        <v>1921.4774200000002</v>
      </c>
      <c r="F19" s="149">
        <v>23.163887531531195</v>
      </c>
      <c r="G19" s="459">
        <v>5046.7902899999999</v>
      </c>
      <c r="H19" s="149">
        <v>40.775423139008062</v>
      </c>
      <c r="I19" s="498">
        <v>1.1577998259193958</v>
      </c>
      <c r="J19" s="1"/>
      <c r="M19" s="430"/>
      <c r="N19" s="430"/>
      <c r="O19" s="430"/>
      <c r="P19" s="430"/>
      <c r="Q19" s="430"/>
      <c r="R19" s="430"/>
      <c r="S19" s="430"/>
      <c r="T19" s="430"/>
    </row>
    <row r="20" spans="1:45" x14ac:dyDescent="0.2">
      <c r="A20" s="1"/>
      <c r="B20" s="431" t="s">
        <v>325</v>
      </c>
      <c r="C20" s="458">
        <v>469.55129999999997</v>
      </c>
      <c r="D20" s="416">
        <v>-8.7200254101906278</v>
      </c>
      <c r="E20" s="460">
        <v>1921.4774200000002</v>
      </c>
      <c r="F20" s="579">
        <v>23.163887531531195</v>
      </c>
      <c r="G20" s="460">
        <v>5046.7902899999999</v>
      </c>
      <c r="H20" s="579">
        <v>40.783233578395624</v>
      </c>
      <c r="I20" s="646">
        <v>1.1577998259193958</v>
      </c>
      <c r="J20" s="1"/>
      <c r="M20" s="430"/>
      <c r="N20" s="430"/>
      <c r="O20" s="430"/>
      <c r="P20" s="430"/>
      <c r="Q20" s="430"/>
      <c r="R20" s="430"/>
      <c r="S20" s="430"/>
      <c r="T20" s="430"/>
    </row>
    <row r="21" spans="1:45" s="432" customFormat="1" x14ac:dyDescent="0.2">
      <c r="A21" s="1"/>
      <c r="B21" s="431" t="s">
        <v>322</v>
      </c>
      <c r="C21" s="458">
        <v>0</v>
      </c>
      <c r="D21" s="416" t="s">
        <v>142</v>
      </c>
      <c r="E21" s="460">
        <v>0</v>
      </c>
      <c r="F21" s="579" t="s">
        <v>142</v>
      </c>
      <c r="G21" s="460">
        <v>0</v>
      </c>
      <c r="H21" s="579">
        <v>-100</v>
      </c>
      <c r="I21" s="646">
        <v>0</v>
      </c>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row>
    <row r="22" spans="1:45" s="432" customFormat="1" x14ac:dyDescent="0.2">
      <c r="A22" s="1"/>
      <c r="B22" s="11" t="s">
        <v>208</v>
      </c>
      <c r="C22" s="456">
        <v>0</v>
      </c>
      <c r="D22" s="142" t="s">
        <v>142</v>
      </c>
      <c r="E22" s="459">
        <v>74.692499999999995</v>
      </c>
      <c r="F22" s="149" t="s">
        <v>142</v>
      </c>
      <c r="G22" s="459">
        <v>74.692499999999995</v>
      </c>
      <c r="H22" s="149" t="s">
        <v>142</v>
      </c>
      <c r="I22" s="693">
        <v>1.7135438274270848E-2</v>
      </c>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row>
    <row r="23" spans="1:45" s="432" customFormat="1" x14ac:dyDescent="0.2">
      <c r="A23" s="1"/>
      <c r="B23" s="11" t="s">
        <v>209</v>
      </c>
      <c r="C23" s="456">
        <v>5459.6898600000004</v>
      </c>
      <c r="D23" s="142">
        <v>66.582595953707752</v>
      </c>
      <c r="E23" s="459">
        <v>17296.940289999999</v>
      </c>
      <c r="F23" s="149">
        <v>126.71333106434844</v>
      </c>
      <c r="G23" s="459">
        <v>65688.540219999995</v>
      </c>
      <c r="H23" s="149">
        <v>96.951009195560061</v>
      </c>
      <c r="I23" s="498">
        <v>15.069811912397737</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row>
    <row r="24" spans="1:45" x14ac:dyDescent="0.2">
      <c r="A24" s="160" t="s">
        <v>442</v>
      </c>
      <c r="B24" s="145"/>
      <c r="C24" s="457">
        <v>7013.2479899999998</v>
      </c>
      <c r="D24" s="148">
        <v>55.226150417280415</v>
      </c>
      <c r="E24" s="457">
        <v>24213.221610000001</v>
      </c>
      <c r="F24" s="148">
        <v>75.69063417503385</v>
      </c>
      <c r="G24" s="457">
        <v>94446.85282</v>
      </c>
      <c r="H24" s="228">
        <v>42.472114849748834</v>
      </c>
      <c r="I24" s="148">
        <v>21.66734567321021</v>
      </c>
      <c r="J24" s="1"/>
      <c r="M24" s="430"/>
      <c r="N24" s="430"/>
      <c r="O24" s="430"/>
      <c r="P24" s="430"/>
      <c r="Q24" s="430"/>
      <c r="R24" s="430"/>
      <c r="S24" s="430"/>
      <c r="T24" s="430"/>
    </row>
    <row r="25" spans="1:45" x14ac:dyDescent="0.2">
      <c r="A25" s="15"/>
      <c r="B25" s="11" t="s">
        <v>635</v>
      </c>
      <c r="C25" s="456">
        <v>961.98289999999997</v>
      </c>
      <c r="D25" s="142" t="s">
        <v>142</v>
      </c>
      <c r="E25" s="459">
        <v>961.98289999999997</v>
      </c>
      <c r="F25" s="149">
        <v>-50.027674355504502</v>
      </c>
      <c r="G25" s="459">
        <v>4933.1727300000002</v>
      </c>
      <c r="H25" s="149">
        <v>156.26454911423571</v>
      </c>
      <c r="I25" s="498">
        <v>1.131734468805184</v>
      </c>
      <c r="J25" s="1"/>
      <c r="M25" s="430"/>
      <c r="N25" s="430"/>
      <c r="O25" s="430"/>
      <c r="P25" s="430"/>
      <c r="Q25" s="430"/>
      <c r="R25" s="430"/>
      <c r="S25" s="430"/>
      <c r="T25" s="430"/>
    </row>
    <row r="26" spans="1:45" x14ac:dyDescent="0.2">
      <c r="A26" s="15"/>
      <c r="B26" s="11" t="s">
        <v>326</v>
      </c>
      <c r="C26" s="456">
        <v>1817.7845300000001</v>
      </c>
      <c r="D26" s="142" t="s">
        <v>142</v>
      </c>
      <c r="E26" s="459">
        <v>4458.9265700000005</v>
      </c>
      <c r="F26" s="149">
        <v>154.24308824306547</v>
      </c>
      <c r="G26" s="459">
        <v>18136.126170000003</v>
      </c>
      <c r="H26" s="149">
        <v>-19.555717185616956</v>
      </c>
      <c r="I26" s="498">
        <v>4.1606650001060785</v>
      </c>
      <c r="J26" s="1"/>
      <c r="M26" s="430"/>
      <c r="N26" s="430"/>
      <c r="O26" s="430"/>
      <c r="P26" s="430"/>
      <c r="Q26" s="430"/>
      <c r="R26" s="430"/>
      <c r="S26" s="430"/>
      <c r="T26" s="430"/>
    </row>
    <row r="27" spans="1:45" x14ac:dyDescent="0.2">
      <c r="A27" s="160" t="s">
        <v>340</v>
      </c>
      <c r="B27" s="145"/>
      <c r="C27" s="457">
        <v>2779.7674300000003</v>
      </c>
      <c r="D27" s="828" t="s">
        <v>142</v>
      </c>
      <c r="E27" s="457">
        <v>5420.9094700000005</v>
      </c>
      <c r="F27" s="148">
        <v>47.353942458729883</v>
      </c>
      <c r="G27" s="457">
        <v>23069.298900000002</v>
      </c>
      <c r="H27" s="228">
        <v>-5.7240979569386372</v>
      </c>
      <c r="I27" s="148">
        <v>5.2923994689112623</v>
      </c>
      <c r="J27" s="1"/>
      <c r="M27" s="430"/>
      <c r="N27" s="430"/>
      <c r="O27" s="430"/>
      <c r="P27" s="430"/>
      <c r="Q27" s="430"/>
      <c r="R27" s="430"/>
      <c r="S27" s="430"/>
      <c r="T27" s="430"/>
    </row>
    <row r="28" spans="1:45" x14ac:dyDescent="0.2">
      <c r="A28" s="15"/>
      <c r="B28" s="11" t="s">
        <v>212</v>
      </c>
      <c r="C28" s="456">
        <v>0</v>
      </c>
      <c r="D28" s="142" t="s">
        <v>142</v>
      </c>
      <c r="E28" s="459">
        <v>0</v>
      </c>
      <c r="F28" s="142" t="s">
        <v>142</v>
      </c>
      <c r="G28" s="459">
        <v>3102.5244600000001</v>
      </c>
      <c r="H28" s="142">
        <v>-24.835936737538969</v>
      </c>
      <c r="I28" s="498">
        <v>0.71175976676032393</v>
      </c>
      <c r="J28" s="1"/>
      <c r="M28" s="430"/>
      <c r="N28" s="430"/>
      <c r="O28" s="430"/>
      <c r="P28" s="430"/>
      <c r="Q28" s="430"/>
      <c r="R28" s="430"/>
      <c r="S28" s="430"/>
      <c r="T28" s="430"/>
    </row>
    <row r="29" spans="1:45" x14ac:dyDescent="0.2">
      <c r="A29" s="15"/>
      <c r="B29" s="11" t="s">
        <v>213</v>
      </c>
      <c r="C29" s="456">
        <v>9274.0158999999985</v>
      </c>
      <c r="D29" s="142">
        <v>-16.738233521696237</v>
      </c>
      <c r="E29" s="459">
        <v>25300.345829999998</v>
      </c>
      <c r="F29" s="149">
        <v>-14.409918270975606</v>
      </c>
      <c r="G29" s="459">
        <v>101170.35160999998</v>
      </c>
      <c r="H29" s="149">
        <v>-37.479598175863828</v>
      </c>
      <c r="I29" s="498">
        <v>23.209804400701987</v>
      </c>
      <c r="J29" s="1"/>
      <c r="M29" s="430"/>
      <c r="N29" s="430"/>
      <c r="O29" s="430"/>
      <c r="P29" s="430"/>
      <c r="Q29" s="430"/>
      <c r="R29" s="430"/>
      <c r="S29" s="430"/>
      <c r="T29" s="430"/>
    </row>
    <row r="30" spans="1:45" x14ac:dyDescent="0.2">
      <c r="A30" s="1"/>
      <c r="B30" s="431" t="s">
        <v>325</v>
      </c>
      <c r="C30" s="458">
        <v>6402.5545999999995</v>
      </c>
      <c r="D30" s="416">
        <v>-33.76089849205853</v>
      </c>
      <c r="E30" s="460">
        <v>22353.601429999999</v>
      </c>
      <c r="F30" s="579">
        <v>-20.413967857585675</v>
      </c>
      <c r="G30" s="460">
        <v>95217.775569999998</v>
      </c>
      <c r="H30" s="579">
        <v>-32.372035091689241</v>
      </c>
      <c r="I30" s="646">
        <v>21.844205454270639</v>
      </c>
      <c r="J30" s="1"/>
      <c r="M30" s="430"/>
      <c r="N30" s="430"/>
      <c r="O30" s="430"/>
      <c r="P30" s="430"/>
      <c r="Q30" s="430"/>
      <c r="R30" s="430"/>
      <c r="S30" s="430"/>
      <c r="T30" s="430"/>
    </row>
    <row r="31" spans="1:45" x14ac:dyDescent="0.2">
      <c r="A31" s="1"/>
      <c r="B31" s="431" t="s">
        <v>322</v>
      </c>
      <c r="C31" s="458">
        <v>2871.4613000000004</v>
      </c>
      <c r="D31" s="416">
        <v>94.997741723908263</v>
      </c>
      <c r="E31" s="460">
        <v>2946.7444000000005</v>
      </c>
      <c r="F31" s="149">
        <v>100.11013327519791</v>
      </c>
      <c r="G31" s="460">
        <v>5952.5760400000008</v>
      </c>
      <c r="H31" s="579">
        <v>-71.685797927071746</v>
      </c>
      <c r="I31" s="646">
        <v>1.36559894643135</v>
      </c>
      <c r="J31" s="1"/>
      <c r="M31" s="430"/>
      <c r="N31" s="430"/>
      <c r="O31" s="430"/>
      <c r="P31" s="430"/>
      <c r="Q31" s="430"/>
      <c r="R31" s="430"/>
      <c r="S31" s="430"/>
      <c r="T31" s="430"/>
    </row>
    <row r="32" spans="1:45" x14ac:dyDescent="0.2">
      <c r="A32" s="430"/>
      <c r="B32" s="11" t="s">
        <v>214</v>
      </c>
      <c r="C32" s="456">
        <v>966.92200000000003</v>
      </c>
      <c r="D32" s="829" t="s">
        <v>142</v>
      </c>
      <c r="E32" s="459">
        <v>2075.0819900000001</v>
      </c>
      <c r="F32" s="149" t="s">
        <v>142</v>
      </c>
      <c r="G32" s="459">
        <v>5254.1248599999999</v>
      </c>
      <c r="H32" s="149" t="s">
        <v>142</v>
      </c>
      <c r="I32" s="498">
        <v>1.2053650932000128</v>
      </c>
      <c r="J32" s="1"/>
      <c r="M32" s="430"/>
      <c r="N32" s="430"/>
      <c r="O32" s="430"/>
      <c r="P32" s="430"/>
      <c r="Q32" s="430"/>
      <c r="R32" s="430"/>
      <c r="S32" s="430"/>
      <c r="T32" s="430"/>
    </row>
    <row r="33" spans="1:20" x14ac:dyDescent="0.2">
      <c r="A33" s="1"/>
      <c r="B33" s="11" t="s">
        <v>215</v>
      </c>
      <c r="C33" s="456">
        <v>0</v>
      </c>
      <c r="D33" s="430">
        <v>-100</v>
      </c>
      <c r="E33" s="459">
        <v>1641.28495</v>
      </c>
      <c r="F33" s="149">
        <v>-40.300302236083176</v>
      </c>
      <c r="G33" s="459">
        <v>13940.630140000001</v>
      </c>
      <c r="H33" s="149">
        <v>142.79340694523387</v>
      </c>
      <c r="I33" s="498">
        <v>3.1981632328334149</v>
      </c>
      <c r="J33" s="1"/>
      <c r="M33" s="430"/>
      <c r="N33" s="430"/>
      <c r="O33" s="430"/>
      <c r="P33" s="430"/>
      <c r="Q33" s="430"/>
      <c r="R33" s="430"/>
      <c r="S33" s="430"/>
      <c r="T33" s="430"/>
    </row>
    <row r="34" spans="1:20" x14ac:dyDescent="0.2">
      <c r="A34" s="1"/>
      <c r="B34" s="11" t="s">
        <v>600</v>
      </c>
      <c r="C34" s="456">
        <v>920.54178999999999</v>
      </c>
      <c r="D34" s="142" t="s">
        <v>142</v>
      </c>
      <c r="E34" s="459">
        <v>1891.05603</v>
      </c>
      <c r="F34" s="149">
        <v>-2.1060663062920337</v>
      </c>
      <c r="G34" s="459">
        <v>5902.1862499999997</v>
      </c>
      <c r="H34" s="149">
        <v>-33.271908079638038</v>
      </c>
      <c r="I34" s="498">
        <v>1.3540388682950113</v>
      </c>
      <c r="J34" s="1"/>
      <c r="M34" s="430"/>
      <c r="N34" s="430"/>
      <c r="O34" s="430"/>
      <c r="P34" s="430"/>
      <c r="Q34" s="430"/>
      <c r="R34" s="430"/>
      <c r="S34" s="430"/>
      <c r="T34" s="430"/>
    </row>
    <row r="35" spans="1:20" x14ac:dyDescent="0.2">
      <c r="A35" s="1"/>
      <c r="B35" s="11" t="s">
        <v>684</v>
      </c>
      <c r="C35" s="456">
        <v>0</v>
      </c>
      <c r="D35" s="142" t="s">
        <v>142</v>
      </c>
      <c r="E35" s="459">
        <v>0</v>
      </c>
      <c r="F35" s="142" t="s">
        <v>142</v>
      </c>
      <c r="G35" s="459">
        <v>541.85708</v>
      </c>
      <c r="H35" s="142" t="s">
        <v>142</v>
      </c>
      <c r="I35" s="498">
        <v>0.12430911467438688</v>
      </c>
      <c r="J35" s="1"/>
      <c r="M35" s="430"/>
      <c r="N35" s="430"/>
      <c r="O35" s="430"/>
      <c r="P35" s="430"/>
      <c r="Q35" s="430"/>
      <c r="R35" s="430"/>
      <c r="S35" s="430"/>
      <c r="T35" s="430"/>
    </row>
    <row r="36" spans="1:20" x14ac:dyDescent="0.2">
      <c r="A36" s="15"/>
      <c r="B36" s="11" t="s">
        <v>217</v>
      </c>
      <c r="C36" s="456">
        <v>5920.0206799999996</v>
      </c>
      <c r="D36" s="142">
        <v>103.48273997887696</v>
      </c>
      <c r="E36" s="459">
        <v>15643.714260000001</v>
      </c>
      <c r="F36" s="142">
        <v>-0.95697123580453147</v>
      </c>
      <c r="G36" s="459">
        <v>63651.648529999999</v>
      </c>
      <c r="H36" s="142">
        <v>19.520319336442427</v>
      </c>
      <c r="I36" s="498">
        <v>14.602522267180746</v>
      </c>
      <c r="J36" s="1"/>
      <c r="M36" s="430"/>
      <c r="N36" s="430"/>
      <c r="O36" s="430"/>
      <c r="P36" s="430"/>
      <c r="Q36" s="430"/>
      <c r="R36" s="430"/>
      <c r="S36" s="430"/>
      <c r="T36" s="430"/>
    </row>
    <row r="37" spans="1:20" x14ac:dyDescent="0.2">
      <c r="A37" s="160" t="s">
        <v>443</v>
      </c>
      <c r="B37" s="145"/>
      <c r="C37" s="457">
        <v>17081.500369999998</v>
      </c>
      <c r="D37" s="148">
        <v>8.2098483608166024</v>
      </c>
      <c r="E37" s="457">
        <v>46551.483059999991</v>
      </c>
      <c r="F37" s="148">
        <v>-6.9635458085670896</v>
      </c>
      <c r="G37" s="457">
        <v>193563.32292999997</v>
      </c>
      <c r="H37" s="228">
        <v>-17.206410053008174</v>
      </c>
      <c r="I37" s="148">
        <v>44.40596274364588</v>
      </c>
      <c r="J37" s="166"/>
      <c r="M37" s="430"/>
      <c r="N37" s="430"/>
      <c r="O37" s="430"/>
      <c r="P37" s="430"/>
      <c r="Q37" s="430"/>
      <c r="R37" s="430"/>
      <c r="S37" s="430"/>
      <c r="T37" s="430"/>
    </row>
    <row r="38" spans="1:20" x14ac:dyDescent="0.2">
      <c r="A38" s="1"/>
      <c r="B38" s="11" t="s">
        <v>655</v>
      </c>
      <c r="C38" s="456">
        <v>0</v>
      </c>
      <c r="D38" s="142" t="s">
        <v>142</v>
      </c>
      <c r="E38" s="459">
        <v>70.424530000000004</v>
      </c>
      <c r="F38" s="149" t="s">
        <v>142</v>
      </c>
      <c r="G38" s="459">
        <v>128.72604999999999</v>
      </c>
      <c r="H38" s="149">
        <v>-84.714242198811334</v>
      </c>
      <c r="I38" s="674">
        <v>2.9531442702623461E-2</v>
      </c>
      <c r="J38" s="1"/>
      <c r="M38" s="430"/>
      <c r="N38" s="430"/>
      <c r="O38" s="430"/>
      <c r="P38" s="430"/>
      <c r="Q38" s="430"/>
      <c r="R38" s="430"/>
      <c r="S38" s="430"/>
      <c r="T38" s="430"/>
    </row>
    <row r="39" spans="1:20" x14ac:dyDescent="0.2">
      <c r="A39" s="15"/>
      <c r="B39" s="11" t="s">
        <v>668</v>
      </c>
      <c r="C39" s="456">
        <v>0</v>
      </c>
      <c r="D39" s="142" t="s">
        <v>142</v>
      </c>
      <c r="E39" s="459">
        <v>0</v>
      </c>
      <c r="F39" s="142" t="s">
        <v>142</v>
      </c>
      <c r="G39" s="459">
        <v>167.39046999999999</v>
      </c>
      <c r="H39" s="142" t="s">
        <v>142</v>
      </c>
      <c r="I39" s="674">
        <v>3.8401567311124762E-2</v>
      </c>
      <c r="J39" s="1"/>
      <c r="M39" s="430"/>
      <c r="N39" s="430"/>
      <c r="O39" s="430"/>
      <c r="P39" s="430"/>
      <c r="Q39" s="430"/>
      <c r="R39" s="430"/>
      <c r="S39" s="430"/>
      <c r="T39" s="430"/>
    </row>
    <row r="40" spans="1:20" ht="14.25" customHeight="1" x14ac:dyDescent="0.2">
      <c r="A40" s="15"/>
      <c r="B40" s="11" t="s">
        <v>679</v>
      </c>
      <c r="C40" s="456">
        <v>0</v>
      </c>
      <c r="D40" s="142" t="s">
        <v>142</v>
      </c>
      <c r="E40" s="459">
        <v>0</v>
      </c>
      <c r="F40" s="142" t="s">
        <v>142</v>
      </c>
      <c r="G40" s="459">
        <v>154.28510999999997</v>
      </c>
      <c r="H40" s="142" t="s">
        <v>142</v>
      </c>
      <c r="I40" s="674">
        <v>3.5395025993829203E-2</v>
      </c>
      <c r="J40" s="1"/>
      <c r="M40" s="430"/>
      <c r="N40" s="430"/>
      <c r="O40" s="430"/>
      <c r="P40" s="430"/>
      <c r="Q40" s="430"/>
      <c r="R40" s="430"/>
      <c r="S40" s="430"/>
      <c r="T40" s="430"/>
    </row>
    <row r="41" spans="1:20" ht="14.25" customHeight="1" x14ac:dyDescent="0.2">
      <c r="A41" s="15"/>
      <c r="B41" s="11" t="s">
        <v>576</v>
      </c>
      <c r="C41" s="456">
        <v>0</v>
      </c>
      <c r="D41" s="142" t="s">
        <v>142</v>
      </c>
      <c r="E41" s="459">
        <v>0</v>
      </c>
      <c r="F41" s="142" t="s">
        <v>142</v>
      </c>
      <c r="G41" s="459">
        <v>78.434839999999994</v>
      </c>
      <c r="H41" s="142" t="s">
        <v>142</v>
      </c>
      <c r="I41" s="674">
        <v>1.7993980110082141E-2</v>
      </c>
      <c r="J41" s="1"/>
      <c r="M41" s="430"/>
      <c r="N41" s="430"/>
      <c r="O41" s="430"/>
      <c r="P41" s="430"/>
      <c r="Q41" s="430"/>
      <c r="R41" s="430"/>
      <c r="S41" s="430"/>
      <c r="T41" s="430"/>
    </row>
    <row r="42" spans="1:20" ht="14.25" customHeight="1" x14ac:dyDescent="0.2">
      <c r="A42" s="15"/>
      <c r="B42" s="11" t="s">
        <v>634</v>
      </c>
      <c r="C42" s="456">
        <v>0</v>
      </c>
      <c r="D42" s="142" t="s">
        <v>142</v>
      </c>
      <c r="E42" s="459">
        <v>0</v>
      </c>
      <c r="F42" s="142" t="s">
        <v>142</v>
      </c>
      <c r="G42" s="459">
        <v>0</v>
      </c>
      <c r="H42" s="142">
        <v>-100</v>
      </c>
      <c r="I42" s="498">
        <v>0</v>
      </c>
      <c r="J42" s="1"/>
      <c r="M42" s="430"/>
      <c r="N42" s="430"/>
      <c r="O42" s="430"/>
      <c r="P42" s="430"/>
      <c r="Q42" s="430"/>
      <c r="R42" s="430"/>
      <c r="S42" s="430"/>
      <c r="T42" s="430"/>
    </row>
    <row r="43" spans="1:20" ht="14.25" customHeight="1" x14ac:dyDescent="0.2">
      <c r="A43" s="160" t="s">
        <v>459</v>
      </c>
      <c r="B43" s="145"/>
      <c r="C43" s="457">
        <v>0</v>
      </c>
      <c r="D43" s="148" t="s">
        <v>142</v>
      </c>
      <c r="E43" s="457">
        <v>70.424530000000004</v>
      </c>
      <c r="F43" s="148" t="s">
        <v>142</v>
      </c>
      <c r="G43" s="457">
        <v>528.83646999999996</v>
      </c>
      <c r="H43" s="228">
        <v>-47.662402149272189</v>
      </c>
      <c r="I43" s="148">
        <v>0.12132201611765955</v>
      </c>
      <c r="J43" s="1"/>
      <c r="M43" s="430"/>
      <c r="N43" s="430"/>
      <c r="O43" s="430"/>
      <c r="P43" s="430"/>
      <c r="Q43" s="430"/>
      <c r="R43" s="430"/>
      <c r="S43" s="430"/>
      <c r="T43" s="430"/>
    </row>
    <row r="44" spans="1:20" ht="14.25" customHeight="1" x14ac:dyDescent="0.2">
      <c r="A44" s="667" t="s">
        <v>114</v>
      </c>
      <c r="B44" s="668" t="s">
        <v>114</v>
      </c>
      <c r="C44" s="668">
        <v>37898.430220000002</v>
      </c>
      <c r="D44" s="669">
        <v>0.84244347754272431</v>
      </c>
      <c r="E44" s="150">
        <v>102993.81306999999</v>
      </c>
      <c r="F44" s="669">
        <v>-9.1363403559563015</v>
      </c>
      <c r="G44" s="150">
        <v>435894.89106999995</v>
      </c>
      <c r="H44" s="670">
        <v>1.0513782423676139</v>
      </c>
      <c r="I44" s="671">
        <v>100</v>
      </c>
      <c r="M44" s="430"/>
      <c r="N44" s="430"/>
      <c r="O44" s="430"/>
      <c r="P44" s="430"/>
      <c r="Q44" s="430"/>
      <c r="R44" s="430"/>
      <c r="S44" s="430"/>
      <c r="T44" s="430"/>
    </row>
    <row r="45" spans="1:20" s="1" customFormat="1" ht="15" customHeight="1" x14ac:dyDescent="0.2">
      <c r="A45" s="683"/>
      <c r="B45" s="708" t="s">
        <v>327</v>
      </c>
      <c r="C45" s="181">
        <v>7925.5187299999998</v>
      </c>
      <c r="D45" s="155">
        <v>-27.236371969075329</v>
      </c>
      <c r="E45" s="520">
        <v>29164.596249999995</v>
      </c>
      <c r="F45" s="521">
        <v>-14.511966223698906</v>
      </c>
      <c r="G45" s="520">
        <v>122222.32471000002</v>
      </c>
      <c r="H45" s="521">
        <v>-29.057041476039309</v>
      </c>
      <c r="I45" s="521">
        <v>28.03940289595467</v>
      </c>
      <c r="M45" s="430"/>
      <c r="N45" s="430"/>
      <c r="O45" s="430"/>
      <c r="P45" s="430"/>
      <c r="Q45" s="430"/>
      <c r="R45" s="430"/>
      <c r="S45" s="430"/>
      <c r="T45" s="430"/>
    </row>
    <row r="46" spans="1:20" s="1" customFormat="1" ht="13.5" customHeight="1" x14ac:dyDescent="0.2">
      <c r="A46" s="683"/>
      <c r="B46" s="708" t="s">
        <v>328</v>
      </c>
      <c r="C46" s="181">
        <v>29972.911489999999</v>
      </c>
      <c r="D46" s="155">
        <v>12.301497010464859</v>
      </c>
      <c r="E46" s="520">
        <v>73829.216819999987</v>
      </c>
      <c r="F46" s="521">
        <v>-6.821794683286921</v>
      </c>
      <c r="G46" s="520">
        <v>313672.56636</v>
      </c>
      <c r="H46" s="521">
        <v>21.073039745846494</v>
      </c>
      <c r="I46" s="521">
        <v>71.960597104045348</v>
      </c>
      <c r="M46" s="430"/>
      <c r="N46" s="430"/>
      <c r="O46" s="430"/>
      <c r="P46" s="430"/>
      <c r="Q46" s="430"/>
      <c r="R46" s="430"/>
      <c r="S46" s="430"/>
      <c r="T46" s="430"/>
    </row>
    <row r="47" spans="1:20" s="1" customFormat="1" x14ac:dyDescent="0.2">
      <c r="A47" s="474" t="s">
        <v>446</v>
      </c>
      <c r="B47" s="153"/>
      <c r="C47" s="409">
        <v>11598.788260000001</v>
      </c>
      <c r="D47" s="410">
        <v>-33.749472720654047</v>
      </c>
      <c r="E47" s="411">
        <v>31322.256130000002</v>
      </c>
      <c r="F47" s="412">
        <v>-34.972827327187879</v>
      </c>
      <c r="G47" s="411">
        <v>140215.40789999996</v>
      </c>
      <c r="H47" s="412">
        <v>9.4242992080992138</v>
      </c>
      <c r="I47" s="412">
        <v>32.16725196200634</v>
      </c>
      <c r="M47" s="430"/>
      <c r="N47" s="430"/>
      <c r="O47" s="430"/>
      <c r="P47" s="430"/>
      <c r="Q47" s="430"/>
      <c r="R47" s="430"/>
      <c r="S47" s="430"/>
      <c r="T47" s="430"/>
    </row>
    <row r="48" spans="1:20" s="1" customFormat="1" ht="12.75" customHeight="1" x14ac:dyDescent="0.2">
      <c r="A48" s="474" t="s">
        <v>447</v>
      </c>
      <c r="B48" s="153"/>
      <c r="C48" s="409">
        <v>26299.641959999997</v>
      </c>
      <c r="D48" s="410">
        <v>31.011116952221929</v>
      </c>
      <c r="E48" s="411">
        <v>71671.556939999995</v>
      </c>
      <c r="F48" s="412">
        <v>9.956242186355361</v>
      </c>
      <c r="G48" s="411">
        <v>295679.48316999996</v>
      </c>
      <c r="H48" s="412">
        <v>-2.4869687802737861</v>
      </c>
      <c r="I48" s="412">
        <v>67.832748037993653</v>
      </c>
      <c r="M48" s="430"/>
      <c r="N48" s="430"/>
      <c r="O48" s="430"/>
      <c r="P48" s="430"/>
      <c r="Q48" s="430"/>
      <c r="R48" s="430"/>
      <c r="S48" s="430"/>
      <c r="T48" s="430"/>
    </row>
    <row r="49" spans="1:20" s="1" customFormat="1" ht="12.75" customHeight="1" x14ac:dyDescent="0.2">
      <c r="A49" s="683"/>
      <c r="B49" s="708" t="s">
        <v>448</v>
      </c>
      <c r="C49" s="181">
        <v>1280.4491699999999</v>
      </c>
      <c r="D49" s="155">
        <v>52.917085936460431</v>
      </c>
      <c r="E49" s="520">
        <v>6213.5356900000006</v>
      </c>
      <c r="F49" s="728">
        <v>26.055669901253303</v>
      </c>
      <c r="G49" s="520">
        <v>25057.725349999997</v>
      </c>
      <c r="H49" s="728">
        <v>9.718891138625164</v>
      </c>
      <c r="I49" s="521">
        <v>5.7485705529813149</v>
      </c>
      <c r="M49" s="430"/>
      <c r="N49" s="430"/>
      <c r="O49" s="430"/>
      <c r="P49" s="430"/>
      <c r="Q49" s="430"/>
      <c r="R49" s="430"/>
      <c r="S49" s="430"/>
      <c r="T49" s="430"/>
    </row>
    <row r="50" spans="1:20" s="1" customFormat="1" x14ac:dyDescent="0.2">
      <c r="A50" s="161"/>
      <c r="B50" s="161"/>
      <c r="C50" s="161"/>
      <c r="D50" s="161"/>
      <c r="E50" s="161"/>
      <c r="F50" s="161"/>
      <c r="G50" s="161"/>
      <c r="H50" s="161"/>
      <c r="I50" s="161" t="s">
        <v>220</v>
      </c>
      <c r="M50" s="430"/>
      <c r="N50" s="430"/>
      <c r="O50" s="430"/>
      <c r="P50" s="430"/>
      <c r="Q50" s="430"/>
      <c r="R50" s="430"/>
      <c r="S50" s="430"/>
      <c r="T50" s="430"/>
    </row>
    <row r="51" spans="1:20" s="1" customFormat="1" ht="15" customHeight="1" x14ac:dyDescent="0.2">
      <c r="A51" s="821" t="s">
        <v>688</v>
      </c>
      <c r="B51" s="821"/>
      <c r="C51" s="821"/>
      <c r="D51" s="821"/>
      <c r="E51" s="821"/>
      <c r="F51" s="821"/>
      <c r="G51" s="821"/>
      <c r="H51" s="821"/>
      <c r="I51" s="821"/>
      <c r="M51" s="430"/>
      <c r="N51" s="430"/>
      <c r="O51" s="430"/>
      <c r="P51" s="430"/>
      <c r="Q51" s="430"/>
      <c r="R51" s="430"/>
      <c r="S51" s="430"/>
      <c r="T51" s="430"/>
    </row>
    <row r="52" spans="1:20" s="1" customFormat="1" x14ac:dyDescent="0.2">
      <c r="A52" s="433" t="s">
        <v>472</v>
      </c>
      <c r="I52" s="663"/>
      <c r="M52" s="430"/>
      <c r="N52" s="430"/>
      <c r="O52" s="430"/>
      <c r="P52" s="430"/>
      <c r="Q52" s="430"/>
      <c r="R52" s="430"/>
      <c r="S52" s="430"/>
      <c r="T52" s="430"/>
    </row>
    <row r="53" spans="1:20" s="1" customFormat="1" x14ac:dyDescent="0.2">
      <c r="M53" s="430"/>
      <c r="N53" s="430"/>
      <c r="O53" s="430"/>
      <c r="P53" s="430"/>
      <c r="Q53" s="430"/>
      <c r="R53" s="430"/>
      <c r="S53" s="430"/>
      <c r="T53" s="430"/>
    </row>
    <row r="54" spans="1:20" s="1" customFormat="1" x14ac:dyDescent="0.2">
      <c r="M54" s="430"/>
      <c r="N54" s="430"/>
      <c r="O54" s="430"/>
      <c r="P54" s="430"/>
      <c r="Q54" s="430"/>
      <c r="R54" s="430"/>
      <c r="S54" s="430"/>
      <c r="T54" s="430"/>
    </row>
    <row r="55" spans="1:20" s="1" customFormat="1" x14ac:dyDescent="0.2">
      <c r="M55" s="430"/>
      <c r="N55" s="430"/>
      <c r="O55" s="430"/>
      <c r="P55" s="430"/>
      <c r="Q55" s="430"/>
      <c r="R55" s="430"/>
      <c r="S55" s="430"/>
      <c r="T55" s="430"/>
    </row>
    <row r="56" spans="1:20" s="1" customFormat="1" x14ac:dyDescent="0.2">
      <c r="M56" s="430"/>
      <c r="N56" s="430"/>
      <c r="O56" s="430"/>
      <c r="P56" s="430"/>
      <c r="Q56" s="430"/>
      <c r="R56" s="430"/>
      <c r="S56" s="430"/>
      <c r="T56" s="430"/>
    </row>
    <row r="57" spans="1:20" s="1" customFormat="1" x14ac:dyDescent="0.2">
      <c r="M57" s="430"/>
      <c r="N57" s="430"/>
      <c r="O57" s="430"/>
      <c r="P57" s="430"/>
      <c r="Q57" s="430"/>
      <c r="R57" s="430"/>
      <c r="S57" s="430"/>
      <c r="T57" s="430"/>
    </row>
    <row r="58" spans="1:20" s="1" customFormat="1" x14ac:dyDescent="0.2">
      <c r="M58" s="430"/>
      <c r="N58" s="430"/>
      <c r="O58" s="430"/>
      <c r="P58" s="430"/>
      <c r="Q58" s="430"/>
      <c r="R58" s="430"/>
      <c r="S58" s="430"/>
      <c r="T58" s="430"/>
    </row>
    <row r="59" spans="1:20" s="1" customFormat="1" x14ac:dyDescent="0.2">
      <c r="M59" s="430"/>
      <c r="N59" s="430"/>
      <c r="O59" s="430"/>
      <c r="P59" s="430"/>
      <c r="Q59" s="430"/>
      <c r="R59" s="430"/>
      <c r="S59" s="430"/>
      <c r="T59" s="430"/>
    </row>
    <row r="60" spans="1:20" s="1" customFormat="1" x14ac:dyDescent="0.2">
      <c r="M60" s="430"/>
      <c r="N60" s="430"/>
      <c r="O60" s="430"/>
      <c r="P60" s="430"/>
      <c r="Q60" s="430"/>
      <c r="R60" s="430"/>
      <c r="S60" s="430"/>
      <c r="T60" s="430"/>
    </row>
    <row r="61" spans="1:20" s="1" customFormat="1" x14ac:dyDescent="0.2">
      <c r="M61" s="430"/>
      <c r="N61" s="430"/>
      <c r="O61" s="430"/>
      <c r="P61" s="430"/>
      <c r="Q61" s="430"/>
      <c r="R61" s="430"/>
      <c r="S61" s="430"/>
      <c r="T61" s="430"/>
    </row>
    <row r="62" spans="1:20" s="1" customFormat="1" x14ac:dyDescent="0.2">
      <c r="M62" s="430"/>
      <c r="N62" s="430"/>
      <c r="O62" s="430"/>
      <c r="P62" s="430"/>
      <c r="Q62" s="430"/>
      <c r="R62" s="430"/>
      <c r="S62" s="430"/>
      <c r="T62" s="430"/>
    </row>
    <row r="63" spans="1:20" s="1" customFormat="1" x14ac:dyDescent="0.2">
      <c r="M63" s="430"/>
      <c r="N63" s="430"/>
      <c r="O63" s="430"/>
      <c r="P63" s="430"/>
      <c r="Q63" s="430"/>
      <c r="R63" s="430"/>
      <c r="S63" s="430"/>
      <c r="T63" s="430"/>
    </row>
    <row r="64" spans="1:20" s="1" customFormat="1" x14ac:dyDescent="0.2">
      <c r="M64" s="430"/>
      <c r="N64" s="430"/>
      <c r="O64" s="430"/>
      <c r="P64" s="430"/>
      <c r="Q64" s="430"/>
      <c r="R64" s="430"/>
      <c r="S64" s="430"/>
      <c r="T64" s="430"/>
    </row>
    <row r="65" spans="13:20" s="1" customFormat="1" x14ac:dyDescent="0.2">
      <c r="M65" s="430"/>
      <c r="N65" s="430"/>
      <c r="O65" s="430"/>
      <c r="P65" s="430"/>
      <c r="Q65" s="430"/>
      <c r="R65" s="430"/>
      <c r="S65" s="430"/>
      <c r="T65" s="430"/>
    </row>
    <row r="66" spans="13:20" s="1" customFormat="1" x14ac:dyDescent="0.2">
      <c r="M66" s="430"/>
      <c r="N66" s="430"/>
      <c r="O66" s="430"/>
      <c r="P66" s="430"/>
      <c r="Q66" s="430"/>
      <c r="R66" s="430"/>
      <c r="S66" s="430"/>
      <c r="T66" s="430"/>
    </row>
    <row r="67" spans="13:20" s="1" customFormat="1" x14ac:dyDescent="0.2">
      <c r="M67" s="430"/>
      <c r="N67" s="430"/>
      <c r="O67" s="430"/>
      <c r="P67" s="430"/>
      <c r="Q67" s="430"/>
      <c r="R67" s="430"/>
      <c r="S67" s="430"/>
      <c r="T67" s="430"/>
    </row>
    <row r="68" spans="13:20" s="1" customFormat="1" x14ac:dyDescent="0.2">
      <c r="M68" s="430"/>
      <c r="N68" s="430"/>
      <c r="O68" s="430"/>
      <c r="P68" s="430"/>
      <c r="Q68" s="430"/>
      <c r="R68" s="430"/>
      <c r="S68" s="430"/>
      <c r="T68" s="430"/>
    </row>
    <row r="69" spans="13:20" s="1" customFormat="1" x14ac:dyDescent="0.2">
      <c r="M69" s="430"/>
      <c r="N69" s="430"/>
      <c r="O69" s="430"/>
      <c r="P69" s="430"/>
      <c r="Q69" s="430"/>
      <c r="R69" s="430"/>
      <c r="S69" s="430"/>
      <c r="T69" s="430"/>
    </row>
    <row r="70" spans="13:20" s="1" customFormat="1" x14ac:dyDescent="0.2">
      <c r="M70" s="430"/>
      <c r="N70" s="430"/>
      <c r="O70" s="430"/>
      <c r="P70" s="430"/>
      <c r="Q70" s="430"/>
      <c r="R70" s="430"/>
      <c r="S70" s="430"/>
      <c r="T70" s="430"/>
    </row>
    <row r="71" spans="13:20" s="1" customFormat="1" x14ac:dyDescent="0.2">
      <c r="M71" s="430"/>
      <c r="N71" s="430"/>
      <c r="O71" s="430"/>
      <c r="P71" s="430"/>
      <c r="Q71" s="430"/>
      <c r="R71" s="430"/>
      <c r="S71" s="430"/>
      <c r="T71" s="430"/>
    </row>
    <row r="72" spans="13:20" s="1" customFormat="1" x14ac:dyDescent="0.2">
      <c r="M72" s="430"/>
      <c r="N72" s="430"/>
      <c r="O72" s="430"/>
      <c r="P72" s="430"/>
      <c r="Q72" s="430"/>
      <c r="R72" s="430"/>
      <c r="S72" s="430"/>
      <c r="T72" s="430"/>
    </row>
    <row r="73" spans="13:20" s="1" customFormat="1" x14ac:dyDescent="0.2">
      <c r="M73" s="430"/>
      <c r="N73" s="430"/>
      <c r="O73" s="430"/>
      <c r="P73" s="430"/>
      <c r="Q73" s="430"/>
      <c r="R73" s="430"/>
      <c r="S73" s="430"/>
      <c r="T73" s="430"/>
    </row>
    <row r="74" spans="13:20" s="1" customFormat="1" x14ac:dyDescent="0.2">
      <c r="M74" s="430"/>
      <c r="N74" s="430"/>
      <c r="O74" s="430"/>
      <c r="P74" s="430"/>
      <c r="Q74" s="430"/>
      <c r="R74" s="430"/>
      <c r="S74" s="430"/>
      <c r="T74" s="430"/>
    </row>
    <row r="75" spans="13:20" s="1" customFormat="1" x14ac:dyDescent="0.2">
      <c r="M75" s="430"/>
      <c r="N75" s="430"/>
      <c r="O75" s="430"/>
      <c r="P75" s="430"/>
      <c r="Q75" s="430"/>
      <c r="R75" s="430"/>
      <c r="S75" s="430"/>
      <c r="T75" s="430"/>
    </row>
    <row r="76" spans="13:20" s="1" customFormat="1" x14ac:dyDescent="0.2">
      <c r="M76" s="430"/>
      <c r="N76" s="430"/>
      <c r="O76" s="430"/>
      <c r="P76" s="430"/>
      <c r="Q76" s="430"/>
      <c r="R76" s="430"/>
      <c r="S76" s="430"/>
      <c r="T76" s="430"/>
    </row>
    <row r="77" spans="13:20" s="1" customFormat="1" x14ac:dyDescent="0.2">
      <c r="M77" s="430"/>
      <c r="N77" s="430"/>
      <c r="O77" s="430"/>
      <c r="P77" s="430"/>
      <c r="Q77" s="430"/>
      <c r="R77" s="430"/>
      <c r="S77" s="430"/>
      <c r="T77" s="430"/>
    </row>
    <row r="78" spans="13:20" s="1" customFormat="1" x14ac:dyDescent="0.2">
      <c r="M78" s="430"/>
      <c r="N78" s="430"/>
      <c r="O78" s="430"/>
      <c r="P78" s="430"/>
      <c r="Q78" s="430"/>
      <c r="R78" s="430"/>
      <c r="S78" s="430"/>
      <c r="T78" s="430"/>
    </row>
    <row r="79" spans="13:20" s="1" customFormat="1" x14ac:dyDescent="0.2">
      <c r="M79" s="430"/>
      <c r="N79" s="430"/>
      <c r="O79" s="430"/>
      <c r="P79" s="430"/>
      <c r="Q79" s="430"/>
      <c r="R79" s="430"/>
      <c r="S79" s="430"/>
      <c r="T79" s="430"/>
    </row>
    <row r="80" spans="13:20" s="1" customFormat="1" x14ac:dyDescent="0.2">
      <c r="M80" s="430"/>
      <c r="N80" s="430"/>
      <c r="O80" s="430"/>
      <c r="P80" s="430"/>
      <c r="Q80" s="430"/>
      <c r="R80" s="430"/>
      <c r="S80" s="430"/>
      <c r="T80" s="430"/>
    </row>
    <row r="81" spans="13:20" s="1" customFormat="1" x14ac:dyDescent="0.2">
      <c r="M81" s="430"/>
      <c r="N81" s="430"/>
      <c r="O81" s="430"/>
      <c r="P81" s="430"/>
      <c r="Q81" s="430"/>
      <c r="R81" s="430"/>
      <c r="S81" s="430"/>
      <c r="T81" s="430"/>
    </row>
    <row r="82" spans="13:20" s="1" customFormat="1" x14ac:dyDescent="0.2">
      <c r="M82" s="430"/>
      <c r="N82" s="430"/>
      <c r="O82" s="430"/>
      <c r="P82" s="430"/>
      <c r="Q82" s="430"/>
      <c r="R82" s="430"/>
      <c r="S82" s="430"/>
      <c r="T82" s="430"/>
    </row>
    <row r="83" spans="13:20" s="1" customFormat="1" x14ac:dyDescent="0.2">
      <c r="M83" s="430"/>
      <c r="N83" s="430"/>
      <c r="O83" s="430"/>
      <c r="P83" s="430"/>
      <c r="Q83" s="430"/>
      <c r="R83" s="430"/>
      <c r="S83" s="430"/>
      <c r="T83" s="430"/>
    </row>
    <row r="84" spans="13:20" s="1" customFormat="1" x14ac:dyDescent="0.2">
      <c r="M84" s="430"/>
      <c r="N84" s="430"/>
      <c r="O84" s="430"/>
      <c r="P84" s="430"/>
      <c r="Q84" s="430"/>
      <c r="R84" s="430"/>
      <c r="S84" s="430"/>
      <c r="T84" s="430"/>
    </row>
    <row r="85" spans="13:20" s="1" customFormat="1" x14ac:dyDescent="0.2">
      <c r="M85" s="430"/>
      <c r="N85" s="430"/>
      <c r="O85" s="430"/>
      <c r="P85" s="430"/>
      <c r="Q85" s="430"/>
      <c r="R85" s="430"/>
      <c r="S85" s="430"/>
      <c r="T85" s="430"/>
    </row>
    <row r="86" spans="13:20" s="1" customFormat="1" x14ac:dyDescent="0.2">
      <c r="M86" s="430"/>
      <c r="N86" s="430"/>
      <c r="O86" s="430"/>
      <c r="P86" s="430"/>
      <c r="Q86" s="430"/>
      <c r="R86" s="430"/>
      <c r="S86" s="430"/>
      <c r="T86" s="430"/>
    </row>
    <row r="87" spans="13:20" s="1" customFormat="1" x14ac:dyDescent="0.2">
      <c r="M87" s="430"/>
      <c r="N87" s="430"/>
      <c r="O87" s="430"/>
      <c r="P87" s="430"/>
      <c r="Q87" s="430"/>
      <c r="R87" s="430"/>
      <c r="S87" s="430"/>
      <c r="T87" s="430"/>
    </row>
    <row r="88" spans="13:20" s="1" customFormat="1" x14ac:dyDescent="0.2">
      <c r="M88" s="430"/>
      <c r="N88" s="430"/>
      <c r="O88" s="430"/>
      <c r="P88" s="430"/>
      <c r="Q88" s="430"/>
      <c r="R88" s="430"/>
      <c r="S88" s="430"/>
      <c r="T88" s="430"/>
    </row>
    <row r="89" spans="13:20" s="1" customFormat="1" x14ac:dyDescent="0.2">
      <c r="M89" s="430"/>
      <c r="N89" s="430"/>
      <c r="O89" s="430"/>
      <c r="P89" s="430"/>
      <c r="Q89" s="430"/>
      <c r="R89" s="430"/>
      <c r="S89" s="430"/>
      <c r="T89" s="430"/>
    </row>
    <row r="90" spans="13:20" s="1" customFormat="1" x14ac:dyDescent="0.2">
      <c r="M90" s="430"/>
      <c r="N90" s="430"/>
      <c r="O90" s="430"/>
      <c r="P90" s="430"/>
      <c r="Q90" s="430"/>
      <c r="R90" s="430"/>
      <c r="S90" s="430"/>
      <c r="T90" s="430"/>
    </row>
    <row r="91" spans="13:20" s="1" customFormat="1" x14ac:dyDescent="0.2">
      <c r="M91" s="430"/>
      <c r="N91" s="430"/>
      <c r="O91" s="430"/>
      <c r="P91" s="430"/>
      <c r="Q91" s="430"/>
      <c r="R91" s="430"/>
      <c r="S91" s="430"/>
      <c r="T91" s="430"/>
    </row>
    <row r="92" spans="13:20" s="1" customFormat="1" x14ac:dyDescent="0.2">
      <c r="M92" s="430"/>
      <c r="N92" s="430"/>
      <c r="O92" s="430"/>
      <c r="P92" s="430"/>
      <c r="Q92" s="430"/>
      <c r="R92" s="430"/>
      <c r="S92" s="430"/>
      <c r="T92" s="430"/>
    </row>
    <row r="93" spans="13:20" s="1" customFormat="1" x14ac:dyDescent="0.2">
      <c r="M93" s="430"/>
      <c r="N93" s="430"/>
      <c r="O93" s="430"/>
      <c r="P93" s="430"/>
      <c r="Q93" s="430"/>
      <c r="R93" s="430"/>
      <c r="S93" s="430"/>
      <c r="T93" s="430"/>
    </row>
    <row r="94" spans="13:20" s="1" customFormat="1" x14ac:dyDescent="0.2">
      <c r="M94" s="430"/>
      <c r="N94" s="430"/>
      <c r="O94" s="430"/>
      <c r="P94" s="430"/>
      <c r="Q94" s="430"/>
      <c r="R94" s="430"/>
      <c r="S94" s="430"/>
      <c r="T94" s="430"/>
    </row>
    <row r="95" spans="13:20" s="1" customFormat="1" x14ac:dyDescent="0.2">
      <c r="M95" s="430"/>
      <c r="N95" s="430"/>
      <c r="O95" s="430"/>
      <c r="P95" s="430"/>
      <c r="Q95" s="430"/>
      <c r="R95" s="430"/>
      <c r="S95" s="430"/>
      <c r="T95" s="430"/>
    </row>
    <row r="96" spans="13:20"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3" priority="3" operator="between">
      <formula>0</formula>
      <formula>0.5</formula>
    </cfRule>
    <cfRule type="cellIs" dxfId="42" priority="4" operator="between">
      <formula>-0.49</formula>
      <formula>0.49</formula>
    </cfRule>
  </conditionalFormatting>
  <conditionalFormatting sqref="H49">
    <cfRule type="cellIs" dxfId="41" priority="5" operator="between">
      <formula>0</formula>
      <formula>0.5</formula>
    </cfRule>
    <cfRule type="cellIs" dxfId="40" priority="6" operator="between">
      <formula>-0.49</formula>
      <formula>0.49</formula>
    </cfRule>
  </conditionalFormatting>
  <conditionalFormatting sqref="I8">
    <cfRule type="cellIs" dxfId="39" priority="19" operator="between">
      <formula>0</formula>
      <formula>0.5</formula>
    </cfRule>
    <cfRule type="cellIs" dxfId="38" priority="20" operator="between">
      <formula>0</formula>
      <formula>0.49</formula>
    </cfRule>
  </conditionalFormatting>
  <conditionalFormatting sqref="I10">
    <cfRule type="cellIs" dxfId="37" priority="21" operator="between">
      <formula>0</formula>
      <formula>0.5</formula>
    </cfRule>
    <cfRule type="cellIs" dxfId="36" priority="22" operator="between">
      <formula>0</formula>
      <formula>0.49</formula>
    </cfRule>
  </conditionalFormatting>
  <conditionalFormatting sqref="I13:I14">
    <cfRule type="cellIs" dxfId="35" priority="13" operator="between">
      <formula>0</formula>
      <formula>0.5</formula>
    </cfRule>
    <cfRule type="cellIs" dxfId="34" priority="14" operator="between">
      <formula>0</formula>
      <formula>0.49</formula>
    </cfRule>
  </conditionalFormatting>
  <conditionalFormatting sqref="I22">
    <cfRule type="cellIs" dxfId="33" priority="1" operator="between">
      <formula>0</formula>
      <formula>0.5</formula>
    </cfRule>
    <cfRule type="cellIs" dxfId="32" priority="2" operator="between">
      <formula>0</formula>
      <formula>0.49</formula>
    </cfRule>
  </conditionalFormatting>
  <conditionalFormatting sqref="I38:I41">
    <cfRule type="cellIs" dxfId="31" priority="33" operator="between">
      <formula>0</formula>
      <formula>0.5</formula>
    </cfRule>
    <cfRule type="cellIs" dxfId="30"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3" t="s">
        <v>18</v>
      </c>
      <c r="B1" s="813"/>
      <c r="C1" s="813"/>
      <c r="D1" s="813"/>
      <c r="E1" s="813"/>
      <c r="F1" s="813"/>
      <c r="G1" s="1"/>
      <c r="H1" s="1"/>
    </row>
    <row r="2" spans="1:9" x14ac:dyDescent="0.2">
      <c r="A2" s="814"/>
      <c r="B2" s="814"/>
      <c r="C2" s="814"/>
      <c r="D2" s="814"/>
      <c r="E2" s="814"/>
      <c r="F2" s="814"/>
      <c r="G2" s="10"/>
      <c r="H2" s="55" t="s">
        <v>467</v>
      </c>
    </row>
    <row r="3" spans="1:9" x14ac:dyDescent="0.2">
      <c r="A3" s="11"/>
      <c r="B3" s="784">
        <f>INDICE!A3</f>
        <v>44986</v>
      </c>
      <c r="C3" s="784">
        <v>41671</v>
      </c>
      <c r="D3" s="783" t="s">
        <v>115</v>
      </c>
      <c r="E3" s="783"/>
      <c r="F3" s="783" t="s">
        <v>116</v>
      </c>
      <c r="G3" s="783"/>
      <c r="H3" s="783"/>
    </row>
    <row r="4" spans="1:9" x14ac:dyDescent="0.2">
      <c r="A4" s="257"/>
      <c r="B4" s="184" t="s">
        <v>54</v>
      </c>
      <c r="C4" s="185" t="s">
        <v>421</v>
      </c>
      <c r="D4" s="184" t="s">
        <v>54</v>
      </c>
      <c r="E4" s="185" t="s">
        <v>421</v>
      </c>
      <c r="F4" s="184" t="s">
        <v>54</v>
      </c>
      <c r="G4" s="186" t="s">
        <v>421</v>
      </c>
      <c r="H4" s="185" t="s">
        <v>471</v>
      </c>
      <c r="I4" s="55"/>
    </row>
    <row r="5" spans="1:9" ht="14.1" customHeight="1" x14ac:dyDescent="0.2">
      <c r="A5" s="413" t="s">
        <v>329</v>
      </c>
      <c r="B5" s="230">
        <v>7909.8285900000001</v>
      </c>
      <c r="C5" s="231">
        <v>-27.380422036913991</v>
      </c>
      <c r="D5" s="230">
        <v>29148.906109999996</v>
      </c>
      <c r="E5" s="231">
        <v>-14.557957575911606</v>
      </c>
      <c r="F5" s="230">
        <v>122206.63457000002</v>
      </c>
      <c r="G5" s="231">
        <v>-29.066148690731008</v>
      </c>
      <c r="H5" s="231">
        <v>28.037000698052839</v>
      </c>
    </row>
    <row r="6" spans="1:9" x14ac:dyDescent="0.2">
      <c r="A6" s="406" t="s">
        <v>330</v>
      </c>
      <c r="B6" s="743">
        <v>6386.8644599999998</v>
      </c>
      <c r="C6" s="506">
        <v>-33.923224444910815</v>
      </c>
      <c r="D6" s="434">
        <v>22337.91129</v>
      </c>
      <c r="E6" s="435">
        <v>-20.469829817470277</v>
      </c>
      <c r="F6" s="434">
        <v>95202.085429999992</v>
      </c>
      <c r="G6" s="435">
        <v>-0.31341654861305462</v>
      </c>
      <c r="H6" s="745">
        <v>21.841538677902857</v>
      </c>
    </row>
    <row r="7" spans="1:9" x14ac:dyDescent="0.2">
      <c r="A7" s="406" t="s">
        <v>331</v>
      </c>
      <c r="B7" s="744">
        <v>0</v>
      </c>
      <c r="C7" s="435" t="s">
        <v>142</v>
      </c>
      <c r="D7" s="434">
        <v>0</v>
      </c>
      <c r="E7" s="434" t="s">
        <v>142</v>
      </c>
      <c r="F7" s="434">
        <v>0</v>
      </c>
      <c r="G7" s="435">
        <v>-100</v>
      </c>
      <c r="H7" s="646">
        <v>0</v>
      </c>
    </row>
    <row r="8" spans="1:9" x14ac:dyDescent="0.2">
      <c r="A8" s="406" t="s">
        <v>519</v>
      </c>
      <c r="B8" s="744">
        <v>469.55129999999997</v>
      </c>
      <c r="C8" s="473">
        <v>-8.7200254101906278</v>
      </c>
      <c r="D8" s="434">
        <v>1921.4774200000002</v>
      </c>
      <c r="E8" s="473">
        <v>23.163887531531195</v>
      </c>
      <c r="F8" s="434">
        <v>5046.7902899999999</v>
      </c>
      <c r="G8" s="473">
        <v>40.783233578395624</v>
      </c>
      <c r="H8" s="745">
        <v>1.15784927210811</v>
      </c>
    </row>
    <row r="9" spans="1:9" x14ac:dyDescent="0.2">
      <c r="A9" s="406" t="s">
        <v>520</v>
      </c>
      <c r="B9" s="743">
        <v>1053.41283</v>
      </c>
      <c r="C9" s="435">
        <v>47.969486967634488</v>
      </c>
      <c r="D9" s="434">
        <v>4889.5174000000006</v>
      </c>
      <c r="E9" s="435">
        <v>9.4348023563920673</v>
      </c>
      <c r="F9" s="434">
        <v>21957.758850000002</v>
      </c>
      <c r="G9" s="435">
        <v>-21.301976275236363</v>
      </c>
      <c r="H9" s="745">
        <v>5.037612748041866</v>
      </c>
    </row>
    <row r="10" spans="1:9" x14ac:dyDescent="0.2">
      <c r="A10" s="413" t="s">
        <v>332</v>
      </c>
      <c r="B10" s="415">
        <v>29942.317489999998</v>
      </c>
      <c r="C10" s="231">
        <v>12.246996118431165</v>
      </c>
      <c r="D10" s="415">
        <v>73798.622820000004</v>
      </c>
      <c r="E10" s="231">
        <v>-6.7156676785328928</v>
      </c>
      <c r="F10" s="415">
        <v>313547.36358999996</v>
      </c>
      <c r="G10" s="231">
        <v>21.208240553319534</v>
      </c>
      <c r="H10" s="231">
        <v>71.934945944444678</v>
      </c>
    </row>
    <row r="11" spans="1:9" x14ac:dyDescent="0.2">
      <c r="A11" s="406" t="s">
        <v>333</v>
      </c>
      <c r="B11" s="743">
        <v>6927.3922699999994</v>
      </c>
      <c r="C11" s="437">
        <v>120.24804566442664</v>
      </c>
      <c r="D11" s="434">
        <v>11901.05863</v>
      </c>
      <c r="E11" s="435">
        <v>-18.914396554850278</v>
      </c>
      <c r="F11" s="434">
        <v>50404.652609999997</v>
      </c>
      <c r="G11" s="435">
        <v>8.2090959477656664</v>
      </c>
      <c r="H11" s="745">
        <v>11.563981656022136</v>
      </c>
    </row>
    <row r="12" spans="1:9" x14ac:dyDescent="0.2">
      <c r="A12" s="406" t="s">
        <v>334</v>
      </c>
      <c r="B12" s="743">
        <v>6171.45838</v>
      </c>
      <c r="C12" s="435">
        <v>-17.723168435052536</v>
      </c>
      <c r="D12" s="434">
        <v>15584.96153</v>
      </c>
      <c r="E12" s="435">
        <v>-0.46581748367364323</v>
      </c>
      <c r="F12" s="434">
        <v>64508.619110000007</v>
      </c>
      <c r="G12" s="435">
        <v>26.67632382853331</v>
      </c>
      <c r="H12" s="745">
        <v>14.799754574548174</v>
      </c>
    </row>
    <row r="13" spans="1:9" x14ac:dyDescent="0.2">
      <c r="A13" s="406" t="s">
        <v>335</v>
      </c>
      <c r="B13" s="743">
        <v>4313.0862300000008</v>
      </c>
      <c r="C13" s="443">
        <v>3.6338725151191431</v>
      </c>
      <c r="D13" s="434">
        <v>11525.28226</v>
      </c>
      <c r="E13" s="435">
        <v>-17.60214655156939</v>
      </c>
      <c r="F13" s="434">
        <v>53651.936930000011</v>
      </c>
      <c r="G13" s="435">
        <v>17.742479756735776</v>
      </c>
      <c r="H13" s="745">
        <v>12.308983047042901</v>
      </c>
    </row>
    <row r="14" spans="1:9" x14ac:dyDescent="0.2">
      <c r="A14" s="406" t="s">
        <v>336</v>
      </c>
      <c r="B14" s="743">
        <v>2764.2141799999995</v>
      </c>
      <c r="C14" s="435">
        <v>-42.075054003964041</v>
      </c>
      <c r="D14" s="434">
        <v>15298.08992</v>
      </c>
      <c r="E14" s="435">
        <v>-0.59857693268007806</v>
      </c>
      <c r="F14" s="434">
        <v>62528.45708</v>
      </c>
      <c r="G14" s="435">
        <v>17.32439269654628</v>
      </c>
      <c r="H14" s="745">
        <v>14.345460055983658</v>
      </c>
    </row>
    <row r="15" spans="1:9" x14ac:dyDescent="0.2">
      <c r="A15" s="406" t="s">
        <v>337</v>
      </c>
      <c r="B15" s="743">
        <v>2278.5643099999998</v>
      </c>
      <c r="C15" s="443">
        <v>115.07477377670175</v>
      </c>
      <c r="D15" s="434">
        <v>7695.1450899999991</v>
      </c>
      <c r="E15" s="435">
        <v>50.177200095287247</v>
      </c>
      <c r="F15" s="434">
        <v>29163.988699999998</v>
      </c>
      <c r="G15" s="435">
        <v>27.568850373019316</v>
      </c>
      <c r="H15" s="745">
        <v>6.6908869098391124</v>
      </c>
    </row>
    <row r="16" spans="1:9" x14ac:dyDescent="0.2">
      <c r="A16" s="406" t="s">
        <v>338</v>
      </c>
      <c r="B16" s="743">
        <v>7487.6021200000005</v>
      </c>
      <c r="C16" s="435">
        <v>24.050527231987278</v>
      </c>
      <c r="D16" s="434">
        <v>11794.08539</v>
      </c>
      <c r="E16" s="435">
        <v>-17.378405799594336</v>
      </c>
      <c r="F16" s="434">
        <v>53289.709159999999</v>
      </c>
      <c r="G16" s="435">
        <v>35.060513742316097</v>
      </c>
      <c r="H16" s="746">
        <v>12.225879701008711</v>
      </c>
    </row>
    <row r="17" spans="1:8" x14ac:dyDescent="0.2">
      <c r="A17" s="413" t="s">
        <v>539</v>
      </c>
      <c r="B17" s="522">
        <v>30.594000000000001</v>
      </c>
      <c r="C17" s="666">
        <v>113.98984677840151</v>
      </c>
      <c r="D17" s="415">
        <v>30.594000000000001</v>
      </c>
      <c r="E17" s="656">
        <v>-75.373861471732539</v>
      </c>
      <c r="F17" s="415">
        <v>122.27793</v>
      </c>
      <c r="G17" s="417">
        <v>-68.931537802609483</v>
      </c>
      <c r="H17" s="723">
        <v>2.8053357502474389E-2</v>
      </c>
    </row>
    <row r="18" spans="1:8" x14ac:dyDescent="0.2">
      <c r="A18" s="414" t="s">
        <v>114</v>
      </c>
      <c r="B18" s="61">
        <v>37882.740079999996</v>
      </c>
      <c r="C18" s="62">
        <v>0.80069420067505592</v>
      </c>
      <c r="D18" s="61">
        <v>102978.12293000001</v>
      </c>
      <c r="E18" s="62">
        <v>-9.151220134057251</v>
      </c>
      <c r="F18" s="61">
        <v>435876.27609</v>
      </c>
      <c r="G18" s="62">
        <v>1.0467595767778894</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3" t="s">
        <v>531</v>
      </c>
      <c r="B21" s="1"/>
      <c r="C21" s="1"/>
      <c r="D21" s="1"/>
      <c r="E21" s="1"/>
      <c r="F21" s="1"/>
      <c r="G21" s="1"/>
      <c r="H21" s="1"/>
    </row>
    <row r="22" spans="1:8" x14ac:dyDescent="0.2">
      <c r="A22" s="821"/>
      <c r="B22" s="821"/>
      <c r="C22" s="821"/>
      <c r="D22" s="821"/>
      <c r="E22" s="821"/>
      <c r="F22" s="821"/>
      <c r="G22" s="821"/>
      <c r="H22" s="821"/>
    </row>
    <row r="23" spans="1:8" s="1" customFormat="1" x14ac:dyDescent="0.2">
      <c r="A23" s="821"/>
      <c r="B23" s="821"/>
      <c r="C23" s="821"/>
      <c r="D23" s="821"/>
      <c r="E23" s="821"/>
      <c r="F23" s="821"/>
      <c r="G23" s="821"/>
      <c r="H23" s="821"/>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29" priority="7" operator="between">
      <formula>0.0001</formula>
      <formula>0.44999</formula>
    </cfRule>
  </conditionalFormatting>
  <conditionalFormatting sqref="C17">
    <cfRule type="cellIs" dxfId="28" priority="5" operator="between">
      <formula>0</formula>
      <formula>0.5</formula>
    </cfRule>
    <cfRule type="cellIs" dxfId="27" priority="6" operator="between">
      <formula>0</formula>
      <formula>0.49</formula>
    </cfRule>
  </conditionalFormatting>
  <conditionalFormatting sqref="E18">
    <cfRule type="cellIs" dxfId="26" priority="10" operator="between">
      <formula>0.00001</formula>
      <formula>0.049999</formula>
    </cfRule>
  </conditionalFormatting>
  <conditionalFormatting sqref="G18">
    <cfRule type="cellIs" dxfId="25" priority="9" operator="between">
      <formula>0.00001</formula>
      <formula>0.049999</formula>
    </cfRule>
  </conditionalFormatting>
  <conditionalFormatting sqref="H17">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K407"/>
  <sheetViews>
    <sheetView workbookViewId="0">
      <selection activeCell="A10" sqref="A10"/>
    </sheetView>
  </sheetViews>
  <sheetFormatPr baseColWidth="10" defaultRowHeight="14.25" x14ac:dyDescent="0.2"/>
  <cols>
    <col min="1" max="1" width="16.125" customWidth="1"/>
    <col min="9" max="37" width="11" style="1"/>
  </cols>
  <sheetData>
    <row r="1" spans="1:8" ht="15" x14ac:dyDescent="0.25">
      <c r="A1" s="279" t="s">
        <v>501</v>
      </c>
      <c r="B1" s="1"/>
      <c r="C1" s="1"/>
      <c r="D1" s="1"/>
      <c r="E1" s="1"/>
      <c r="F1" s="1"/>
      <c r="G1" s="1"/>
      <c r="H1" s="1"/>
    </row>
    <row r="2" spans="1:8" x14ac:dyDescent="0.2">
      <c r="A2" s="1"/>
      <c r="B2" s="1"/>
      <c r="C2" s="1"/>
      <c r="D2" s="1"/>
      <c r="E2" s="1"/>
      <c r="F2" s="1"/>
      <c r="G2" s="55" t="s">
        <v>469</v>
      </c>
      <c r="H2" s="1"/>
    </row>
    <row r="3" spans="1:8" x14ac:dyDescent="0.2">
      <c r="A3" s="56"/>
      <c r="B3" s="784">
        <f>INDICE!A3</f>
        <v>44986</v>
      </c>
      <c r="C3" s="783">
        <v>41671</v>
      </c>
      <c r="D3" s="783" t="s">
        <v>115</v>
      </c>
      <c r="E3" s="783"/>
      <c r="F3" s="783" t="s">
        <v>116</v>
      </c>
      <c r="G3" s="783"/>
      <c r="H3" s="1"/>
    </row>
    <row r="4" spans="1:8" x14ac:dyDescent="0.2">
      <c r="A4" s="66"/>
      <c r="B4" s="184" t="s">
        <v>342</v>
      </c>
      <c r="C4" s="185" t="s">
        <v>421</v>
      </c>
      <c r="D4" s="184" t="s">
        <v>342</v>
      </c>
      <c r="E4" s="185" t="s">
        <v>421</v>
      </c>
      <c r="F4" s="184" t="s">
        <v>342</v>
      </c>
      <c r="G4" s="186" t="s">
        <v>421</v>
      </c>
      <c r="H4" s="1"/>
    </row>
    <row r="5" spans="1:8" x14ac:dyDescent="0.2">
      <c r="A5" s="438" t="s">
        <v>468</v>
      </c>
      <c r="B5" s="439">
        <v>43.020855553851703</v>
      </c>
      <c r="C5" s="420">
        <v>-26.146884218856258</v>
      </c>
      <c r="D5" s="440">
        <v>49.074464827805002</v>
      </c>
      <c r="E5" s="420">
        <v>-4.3959149024377222</v>
      </c>
      <c r="F5" s="440">
        <v>60.488428725657172</v>
      </c>
      <c r="G5" s="420">
        <v>77.658387308193653</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AH339"/>
  <sheetViews>
    <sheetView workbookViewId="0">
      <selection sqref="A1:G2"/>
    </sheetView>
  </sheetViews>
  <sheetFormatPr baseColWidth="10" defaultRowHeight="14.25" x14ac:dyDescent="0.2"/>
  <cols>
    <col min="1" max="1" width="6.5" customWidth="1"/>
    <col min="2" max="2" width="15.625" customWidth="1"/>
    <col min="7" max="7" width="11" style="441"/>
    <col min="9" max="9" width="11.125" customWidth="1"/>
    <col min="10" max="34" width="11" style="1"/>
  </cols>
  <sheetData>
    <row r="1" spans="1:9" x14ac:dyDescent="0.2">
      <c r="A1" s="813" t="s">
        <v>339</v>
      </c>
      <c r="B1" s="813"/>
      <c r="C1" s="813"/>
      <c r="D1" s="813"/>
      <c r="E1" s="813"/>
      <c r="F1" s="813"/>
      <c r="G1" s="813"/>
      <c r="H1" s="1"/>
      <c r="I1" s="1"/>
    </row>
    <row r="2" spans="1:9" x14ac:dyDescent="0.2">
      <c r="A2" s="814"/>
      <c r="B2" s="814"/>
      <c r="C2" s="814"/>
      <c r="D2" s="814"/>
      <c r="E2" s="814"/>
      <c r="F2" s="814"/>
      <c r="G2" s="814"/>
      <c r="H2" s="10"/>
      <c r="I2" s="55" t="s">
        <v>467</v>
      </c>
    </row>
    <row r="3" spans="1:9" x14ac:dyDescent="0.2">
      <c r="A3" s="799" t="s">
        <v>451</v>
      </c>
      <c r="B3" s="799" t="s">
        <v>452</v>
      </c>
      <c r="C3" s="781">
        <f>INDICE!A3</f>
        <v>44986</v>
      </c>
      <c r="D3" s="782">
        <v>41671</v>
      </c>
      <c r="E3" s="782" t="s">
        <v>115</v>
      </c>
      <c r="F3" s="782"/>
      <c r="G3" s="782" t="s">
        <v>116</v>
      </c>
      <c r="H3" s="782"/>
      <c r="I3" s="782"/>
    </row>
    <row r="4" spans="1:9" x14ac:dyDescent="0.2">
      <c r="A4" s="800"/>
      <c r="B4" s="800"/>
      <c r="C4" s="82" t="s">
        <v>54</v>
      </c>
      <c r="D4" s="82" t="s">
        <v>421</v>
      </c>
      <c r="E4" s="82" t="s">
        <v>54</v>
      </c>
      <c r="F4" s="82" t="s">
        <v>421</v>
      </c>
      <c r="G4" s="82" t="s">
        <v>54</v>
      </c>
      <c r="H4" s="83" t="s">
        <v>421</v>
      </c>
      <c r="I4" s="83" t="s">
        <v>106</v>
      </c>
    </row>
    <row r="5" spans="1:9" x14ac:dyDescent="0.2">
      <c r="A5" s="11"/>
      <c r="B5" s="11" t="s">
        <v>269</v>
      </c>
      <c r="C5" s="747">
        <v>2.7885</v>
      </c>
      <c r="D5" s="142" t="s">
        <v>142</v>
      </c>
      <c r="E5" s="748">
        <v>295.08519999999999</v>
      </c>
      <c r="F5" s="142" t="s">
        <v>142</v>
      </c>
      <c r="G5" s="748">
        <v>1470.95885</v>
      </c>
      <c r="H5" s="142" t="s">
        <v>142</v>
      </c>
      <c r="I5" s="749">
        <v>1.8811371787962989</v>
      </c>
    </row>
    <row r="6" spans="1:9" x14ac:dyDescent="0.2">
      <c r="A6" s="11"/>
      <c r="B6" s="11" t="s">
        <v>597</v>
      </c>
      <c r="C6" s="747">
        <v>7.0756999999999994</v>
      </c>
      <c r="D6" s="142">
        <v>47.374494133721569</v>
      </c>
      <c r="E6" s="748">
        <v>18.419280000000001</v>
      </c>
      <c r="F6" s="142">
        <v>34.779723127333753</v>
      </c>
      <c r="G6" s="748">
        <v>43.514689999999995</v>
      </c>
      <c r="H6" s="142">
        <v>9.8086038675918115</v>
      </c>
      <c r="I6" s="749">
        <v>5.5648804303937885E-2</v>
      </c>
    </row>
    <row r="7" spans="1:9" x14ac:dyDescent="0.2">
      <c r="A7" s="11"/>
      <c r="B7" s="11" t="s">
        <v>233</v>
      </c>
      <c r="C7" s="747">
        <v>0</v>
      </c>
      <c r="D7" s="142" t="s">
        <v>142</v>
      </c>
      <c r="E7" s="748">
        <v>0</v>
      </c>
      <c r="F7" s="142" t="s">
        <v>142</v>
      </c>
      <c r="G7" s="748">
        <v>1065.1800199999998</v>
      </c>
      <c r="H7" s="142" t="s">
        <v>142</v>
      </c>
      <c r="I7" s="749">
        <v>1.3622065210953964</v>
      </c>
    </row>
    <row r="8" spans="1:9" x14ac:dyDescent="0.2">
      <c r="A8" s="11"/>
      <c r="B8" s="11" t="s">
        <v>273</v>
      </c>
      <c r="C8" s="747">
        <v>0</v>
      </c>
      <c r="D8" s="142" t="s">
        <v>142</v>
      </c>
      <c r="E8" s="748">
        <v>0</v>
      </c>
      <c r="F8" s="142" t="s">
        <v>142</v>
      </c>
      <c r="G8" s="748">
        <v>170.02153000000001</v>
      </c>
      <c r="H8" s="142" t="s">
        <v>142</v>
      </c>
      <c r="I8" s="749">
        <v>0.21743220164101149</v>
      </c>
    </row>
    <row r="9" spans="1:9" x14ac:dyDescent="0.2">
      <c r="A9" s="11"/>
      <c r="B9" s="11" t="s">
        <v>277</v>
      </c>
      <c r="C9" s="747">
        <v>48.195</v>
      </c>
      <c r="D9" s="142" t="s">
        <v>142</v>
      </c>
      <c r="E9" s="748">
        <v>144.34530999999998</v>
      </c>
      <c r="F9" s="142" t="s">
        <v>142</v>
      </c>
      <c r="G9" s="748">
        <v>192.65937</v>
      </c>
      <c r="H9" s="142" t="s">
        <v>142</v>
      </c>
      <c r="I9" s="749">
        <v>0.2463826256937591</v>
      </c>
    </row>
    <row r="10" spans="1:9" x14ac:dyDescent="0.2">
      <c r="A10" s="11"/>
      <c r="B10" s="11" t="s">
        <v>234</v>
      </c>
      <c r="C10" s="747">
        <v>3871.0331200000064</v>
      </c>
      <c r="D10" s="142">
        <v>46.74469505502109</v>
      </c>
      <c r="E10" s="748">
        <v>8397.2672300000122</v>
      </c>
      <c r="F10" s="142">
        <v>42.91062708438433</v>
      </c>
      <c r="G10" s="748">
        <v>39321.498650000016</v>
      </c>
      <c r="H10" s="142">
        <v>145.10400441170398</v>
      </c>
      <c r="I10" s="750">
        <v>50.286337402642843</v>
      </c>
    </row>
    <row r="11" spans="1:9" x14ac:dyDescent="0.2">
      <c r="A11" s="11"/>
      <c r="B11" s="241" t="s">
        <v>325</v>
      </c>
      <c r="C11" s="751">
        <v>3699.4487300000064</v>
      </c>
      <c r="D11" s="416">
        <v>42.120592248053633</v>
      </c>
      <c r="E11" s="752">
        <v>8126.6068200000118</v>
      </c>
      <c r="F11" s="416">
        <v>40.581377217576296</v>
      </c>
      <c r="G11" s="752">
        <v>37590.659660000012</v>
      </c>
      <c r="H11" s="416">
        <v>138.80500168482899</v>
      </c>
      <c r="I11" s="753">
        <v>48.07285225001656</v>
      </c>
    </row>
    <row r="12" spans="1:9" x14ac:dyDescent="0.2">
      <c r="A12" s="11"/>
      <c r="B12" s="241" t="s">
        <v>322</v>
      </c>
      <c r="C12" s="751">
        <v>171.58439000000004</v>
      </c>
      <c r="D12" s="416">
        <v>391.6124320497434</v>
      </c>
      <c r="E12" s="752">
        <v>270.66041000000001</v>
      </c>
      <c r="F12" s="416">
        <v>184.38610635284567</v>
      </c>
      <c r="G12" s="752">
        <v>1730.83899</v>
      </c>
      <c r="H12" s="416">
        <v>473.83151515260016</v>
      </c>
      <c r="I12" s="753">
        <v>2.2134851526262858</v>
      </c>
    </row>
    <row r="13" spans="1:9" x14ac:dyDescent="0.2">
      <c r="A13" s="11"/>
      <c r="B13" s="11" t="s">
        <v>593</v>
      </c>
      <c r="C13" s="747">
        <v>31.378640000000001</v>
      </c>
      <c r="D13" s="142">
        <v>-40.563114082284443</v>
      </c>
      <c r="E13" s="748">
        <v>123.51087000000001</v>
      </c>
      <c r="F13" s="142">
        <v>-36.336677073200491</v>
      </c>
      <c r="G13" s="748">
        <v>491.33602000000002</v>
      </c>
      <c r="H13" s="142">
        <v>-47.516067819907533</v>
      </c>
      <c r="I13" s="749">
        <v>0.6283455546725879</v>
      </c>
    </row>
    <row r="14" spans="1:9" x14ac:dyDescent="0.2">
      <c r="A14" s="11"/>
      <c r="B14" s="11" t="s">
        <v>235</v>
      </c>
      <c r="C14" s="747">
        <v>0</v>
      </c>
      <c r="D14" s="142" t="s">
        <v>142</v>
      </c>
      <c r="E14" s="748">
        <v>0</v>
      </c>
      <c r="F14" s="142" t="s">
        <v>142</v>
      </c>
      <c r="G14" s="748">
        <v>528.08041000000003</v>
      </c>
      <c r="H14" s="142" t="s">
        <v>142</v>
      </c>
      <c r="I14" s="749">
        <v>0.67533615413170323</v>
      </c>
    </row>
    <row r="15" spans="1:9" x14ac:dyDescent="0.2">
      <c r="A15" s="11"/>
      <c r="B15" s="11" t="s">
        <v>278</v>
      </c>
      <c r="C15" s="747">
        <v>0</v>
      </c>
      <c r="D15" s="142" t="s">
        <v>142</v>
      </c>
      <c r="E15" s="748">
        <v>0</v>
      </c>
      <c r="F15" s="142" t="s">
        <v>142</v>
      </c>
      <c r="G15" s="748">
        <v>0.53871999999999998</v>
      </c>
      <c r="H15" s="142" t="s">
        <v>142</v>
      </c>
      <c r="I15" s="749">
        <v>6.8894260431632214E-4</v>
      </c>
    </row>
    <row r="16" spans="1:9" x14ac:dyDescent="0.2">
      <c r="A16" s="11"/>
      <c r="B16" s="11" t="s">
        <v>206</v>
      </c>
      <c r="C16" s="747">
        <v>2107.3079400000001</v>
      </c>
      <c r="D16" s="142">
        <v>245278.1951560317</v>
      </c>
      <c r="E16" s="748">
        <v>5390.3397500000001</v>
      </c>
      <c r="F16" s="142">
        <v>5983.674197005621</v>
      </c>
      <c r="G16" s="748">
        <v>14289.350410000001</v>
      </c>
      <c r="H16" s="142">
        <v>992.03184787807697</v>
      </c>
      <c r="I16" s="749">
        <v>18.273949891323703</v>
      </c>
    </row>
    <row r="17" spans="1:10" x14ac:dyDescent="0.2">
      <c r="A17" s="11"/>
      <c r="B17" s="11" t="s">
        <v>207</v>
      </c>
      <c r="C17" s="747">
        <v>0</v>
      </c>
      <c r="D17" s="142" t="s">
        <v>142</v>
      </c>
      <c r="E17" s="748">
        <v>0</v>
      </c>
      <c r="F17" s="142" t="s">
        <v>142</v>
      </c>
      <c r="G17" s="748">
        <v>30.076550000000001</v>
      </c>
      <c r="H17" s="142" t="s">
        <v>142</v>
      </c>
      <c r="I17" s="749">
        <v>3.8463425686534894E-2</v>
      </c>
    </row>
    <row r="18" spans="1:10" x14ac:dyDescent="0.2">
      <c r="A18" s="11"/>
      <c r="B18" s="11" t="s">
        <v>545</v>
      </c>
      <c r="C18" s="747">
        <v>0</v>
      </c>
      <c r="D18" s="416" t="s">
        <v>142</v>
      </c>
      <c r="E18" s="748">
        <v>0</v>
      </c>
      <c r="F18" s="416">
        <v>-100</v>
      </c>
      <c r="G18" s="748">
        <v>4044.4977799999997</v>
      </c>
      <c r="H18" s="416">
        <v>7.8314240362180181</v>
      </c>
      <c r="I18" s="749">
        <v>5.172309982374486</v>
      </c>
    </row>
    <row r="19" spans="1:10" x14ac:dyDescent="0.2">
      <c r="A19" s="11"/>
      <c r="B19" s="11" t="s">
        <v>236</v>
      </c>
      <c r="C19" s="747">
        <v>894.52283999999997</v>
      </c>
      <c r="D19" s="142">
        <v>552.89568080938625</v>
      </c>
      <c r="E19" s="748">
        <v>2791.7973299999999</v>
      </c>
      <c r="F19" s="142">
        <v>543.81826753407336</v>
      </c>
      <c r="G19" s="748">
        <v>8235.1589699999986</v>
      </c>
      <c r="H19" s="142">
        <v>64.353056768341887</v>
      </c>
      <c r="I19" s="750">
        <v>10.53154118605346</v>
      </c>
    </row>
    <row r="20" spans="1:10" x14ac:dyDescent="0.2">
      <c r="A20" s="11"/>
      <c r="B20" s="241" t="s">
        <v>325</v>
      </c>
      <c r="C20" s="751">
        <v>894.52283999999997</v>
      </c>
      <c r="D20" s="416">
        <v>562.98603807065854</v>
      </c>
      <c r="E20" s="752">
        <v>2791.7973299999999</v>
      </c>
      <c r="F20" s="416">
        <v>551.41563570286564</v>
      </c>
      <c r="G20" s="752">
        <v>8233.9916199999989</v>
      </c>
      <c r="H20" s="416">
        <v>67.019822197988958</v>
      </c>
      <c r="I20" s="753">
        <v>10.530048319352487</v>
      </c>
    </row>
    <row r="21" spans="1:10" x14ac:dyDescent="0.2">
      <c r="A21" s="11"/>
      <c r="B21" s="241" t="s">
        <v>322</v>
      </c>
      <c r="C21" s="751">
        <v>0</v>
      </c>
      <c r="D21" s="416">
        <v>-100</v>
      </c>
      <c r="E21" s="752">
        <v>0</v>
      </c>
      <c r="F21" s="416">
        <v>-100</v>
      </c>
      <c r="G21" s="752">
        <v>1.1673499999999999</v>
      </c>
      <c r="H21" s="416">
        <v>-98.553519828308296</v>
      </c>
      <c r="I21" s="753">
        <v>1.4928667009738985E-3</v>
      </c>
    </row>
    <row r="22" spans="1:10" x14ac:dyDescent="0.2">
      <c r="A22" s="11"/>
      <c r="B22" s="11" t="s">
        <v>208</v>
      </c>
      <c r="C22" s="747">
        <v>0</v>
      </c>
      <c r="D22" s="142" t="s">
        <v>142</v>
      </c>
      <c r="E22" s="748">
        <v>0</v>
      </c>
      <c r="F22" s="142">
        <v>-100</v>
      </c>
      <c r="G22" s="748">
        <v>109.85817</v>
      </c>
      <c r="H22" s="142">
        <v>-88.435055570609975</v>
      </c>
      <c r="I22" s="749">
        <v>0.14049222925680363</v>
      </c>
    </row>
    <row r="23" spans="1:10" x14ac:dyDescent="0.2">
      <c r="A23" s="11"/>
      <c r="B23" s="11" t="s">
        <v>237</v>
      </c>
      <c r="C23" s="747">
        <v>0</v>
      </c>
      <c r="D23" s="142" t="s">
        <v>142</v>
      </c>
      <c r="E23" s="748">
        <v>0</v>
      </c>
      <c r="F23" s="142" t="s">
        <v>142</v>
      </c>
      <c r="G23" s="748">
        <v>96.456649999999996</v>
      </c>
      <c r="H23" s="142" t="s">
        <v>142</v>
      </c>
      <c r="I23" s="749">
        <v>0.12335368216258533</v>
      </c>
    </row>
    <row r="24" spans="1:10" x14ac:dyDescent="0.2">
      <c r="A24" s="11"/>
      <c r="B24" s="11" t="s">
        <v>598</v>
      </c>
      <c r="C24" s="747">
        <v>0</v>
      </c>
      <c r="D24" s="142" t="s">
        <v>142</v>
      </c>
      <c r="E24" s="748">
        <v>0</v>
      </c>
      <c r="F24" s="142" t="s">
        <v>142</v>
      </c>
      <c r="G24" s="748">
        <v>0</v>
      </c>
      <c r="H24" s="142">
        <v>-100</v>
      </c>
      <c r="I24" s="749">
        <v>0</v>
      </c>
    </row>
    <row r="25" spans="1:10" x14ac:dyDescent="0.2">
      <c r="A25" s="11"/>
      <c r="B25" s="11" t="s">
        <v>238</v>
      </c>
      <c r="C25" s="747">
        <v>0</v>
      </c>
      <c r="D25" s="142" t="s">
        <v>142</v>
      </c>
      <c r="E25" s="748">
        <v>0</v>
      </c>
      <c r="F25" s="142" t="s">
        <v>142</v>
      </c>
      <c r="G25" s="748">
        <v>0</v>
      </c>
      <c r="H25" s="142">
        <v>-100</v>
      </c>
      <c r="I25" s="749">
        <v>0</v>
      </c>
    </row>
    <row r="26" spans="1:10" ht="14.25" customHeight="1" x14ac:dyDescent="0.2">
      <c r="A26" s="160" t="s">
        <v>442</v>
      </c>
      <c r="B26" s="726"/>
      <c r="C26" s="754">
        <v>6962.3017400000072</v>
      </c>
      <c r="D26" s="754">
        <v>145.72259565257795</v>
      </c>
      <c r="E26" s="754">
        <v>17160.764970000011</v>
      </c>
      <c r="F26" s="754">
        <v>81.897349572939078</v>
      </c>
      <c r="G26" s="754">
        <v>70089.186790000022</v>
      </c>
      <c r="H26" s="754">
        <v>146.86404415055284</v>
      </c>
      <c r="I26" s="755">
        <v>89.633625782439438</v>
      </c>
    </row>
    <row r="27" spans="1:10" x14ac:dyDescent="0.2">
      <c r="B27" s="11" t="s">
        <v>677</v>
      </c>
      <c r="C27" s="747">
        <v>820</v>
      </c>
      <c r="D27" s="142" t="s">
        <v>142</v>
      </c>
      <c r="E27" s="748">
        <v>2036</v>
      </c>
      <c r="F27" s="142" t="s">
        <v>142</v>
      </c>
      <c r="G27" s="748">
        <v>3917.77</v>
      </c>
      <c r="H27" s="142" t="s">
        <v>142</v>
      </c>
      <c r="I27" s="749">
        <v>5.010244035700099</v>
      </c>
    </row>
    <row r="28" spans="1:10" x14ac:dyDescent="0.2">
      <c r="A28" s="160" t="s">
        <v>443</v>
      </c>
      <c r="B28" s="726"/>
      <c r="C28" s="754">
        <v>820</v>
      </c>
      <c r="D28" s="754" t="s">
        <v>142</v>
      </c>
      <c r="E28" s="754">
        <v>2036</v>
      </c>
      <c r="F28" s="754" t="s">
        <v>142</v>
      </c>
      <c r="G28" s="754">
        <v>3917.77</v>
      </c>
      <c r="H28" s="754" t="s">
        <v>142</v>
      </c>
      <c r="I28" s="755">
        <v>5.010244035700099</v>
      </c>
    </row>
    <row r="29" spans="1:10" ht="14.25" customHeight="1" x14ac:dyDescent="0.2">
      <c r="A29" s="11"/>
      <c r="B29" s="226" t="s">
        <v>231</v>
      </c>
      <c r="C29" s="747">
        <v>20.560189999999999</v>
      </c>
      <c r="D29" s="748" t="s">
        <v>142</v>
      </c>
      <c r="E29" s="748">
        <v>60.244440000000004</v>
      </c>
      <c r="F29" s="748">
        <v>157.9677204425208</v>
      </c>
      <c r="G29" s="748">
        <v>106.54742</v>
      </c>
      <c r="H29" s="142">
        <v>-89.348518524994319</v>
      </c>
      <c r="I29" s="749">
        <v>0.13625827334790797</v>
      </c>
    </row>
    <row r="30" spans="1:10" ht="14.25" customHeight="1" x14ac:dyDescent="0.2">
      <c r="A30" s="160" t="s">
        <v>303</v>
      </c>
      <c r="B30" s="726"/>
      <c r="C30" s="754">
        <v>20.560189999999999</v>
      </c>
      <c r="D30" s="754" t="s">
        <v>142</v>
      </c>
      <c r="E30" s="754">
        <v>60.244440000000004</v>
      </c>
      <c r="F30" s="754">
        <v>157.9677204425208</v>
      </c>
      <c r="G30" s="754">
        <v>106.54742</v>
      </c>
      <c r="H30" s="147">
        <v>-89.348518524994319</v>
      </c>
      <c r="I30" s="755">
        <v>0.13625827334790797</v>
      </c>
    </row>
    <row r="31" spans="1:10" ht="14.25" customHeight="1" x14ac:dyDescent="0.2">
      <c r="A31" s="15"/>
      <c r="B31" s="226" t="s">
        <v>202</v>
      </c>
      <c r="C31" s="747">
        <v>0</v>
      </c>
      <c r="D31" s="748" t="s">
        <v>142</v>
      </c>
      <c r="E31" s="748">
        <v>0</v>
      </c>
      <c r="F31" s="748" t="s">
        <v>142</v>
      </c>
      <c r="G31" s="748">
        <v>786.53949</v>
      </c>
      <c r="H31" s="748" t="s">
        <v>142</v>
      </c>
      <c r="I31" s="749">
        <v>1.0058668039765217</v>
      </c>
      <c r="J31" s="433"/>
    </row>
    <row r="32" spans="1:10" ht="14.25" customHeight="1" x14ac:dyDescent="0.2">
      <c r="A32" s="11"/>
      <c r="B32" s="226" t="s">
        <v>629</v>
      </c>
      <c r="C32" s="747">
        <v>0</v>
      </c>
      <c r="D32" s="748" t="s">
        <v>142</v>
      </c>
      <c r="E32" s="748">
        <v>911.31912999999997</v>
      </c>
      <c r="F32" s="748">
        <v>24.411600635158884</v>
      </c>
      <c r="G32" s="748">
        <v>2797.4309299999995</v>
      </c>
      <c r="H32" s="142">
        <v>-5.9612922953900567</v>
      </c>
      <c r="I32" s="749">
        <v>3.5774973090088182</v>
      </c>
      <c r="J32" s="433"/>
    </row>
    <row r="33" spans="1:9" ht="14.25" customHeight="1" x14ac:dyDescent="0.2">
      <c r="A33" s="160" t="s">
        <v>630</v>
      </c>
      <c r="B33" s="726"/>
      <c r="C33" s="754">
        <v>0</v>
      </c>
      <c r="D33" s="754" t="s">
        <v>142</v>
      </c>
      <c r="E33" s="754">
        <v>911.31912999999997</v>
      </c>
      <c r="F33" s="754">
        <v>24.411600635158884</v>
      </c>
      <c r="G33" s="754">
        <v>3583.9704200000001</v>
      </c>
      <c r="H33" s="754">
        <v>20.479094991756654</v>
      </c>
      <c r="I33" s="755">
        <v>4.5833641129853406</v>
      </c>
    </row>
    <row r="34" spans="1:9" ht="14.25" customHeight="1" x14ac:dyDescent="0.2">
      <c r="A34" s="15"/>
      <c r="B34" s="226" t="s">
        <v>538</v>
      </c>
      <c r="C34" s="747">
        <v>0</v>
      </c>
      <c r="D34" s="748" t="s">
        <v>142</v>
      </c>
      <c r="E34" s="748">
        <v>0</v>
      </c>
      <c r="F34" s="748" t="s">
        <v>142</v>
      </c>
      <c r="G34" s="748">
        <v>219.03405000000001</v>
      </c>
      <c r="H34" s="142">
        <v>-90.300708908400992</v>
      </c>
      <c r="I34" s="750">
        <v>0.28011191127292756</v>
      </c>
    </row>
    <row r="35" spans="1:9" ht="15.75" customHeight="1" x14ac:dyDescent="0.2">
      <c r="A35" s="15"/>
      <c r="B35" s="226" t="s">
        <v>633</v>
      </c>
      <c r="C35" s="747">
        <v>0</v>
      </c>
      <c r="D35" s="748" t="s">
        <v>142</v>
      </c>
      <c r="E35" s="748">
        <v>0</v>
      </c>
      <c r="F35" s="748" t="s">
        <v>142</v>
      </c>
      <c r="G35" s="748">
        <v>0</v>
      </c>
      <c r="H35" s="142">
        <v>-100</v>
      </c>
      <c r="I35" s="750">
        <v>0</v>
      </c>
    </row>
    <row r="36" spans="1:9" ht="14.25" customHeight="1" x14ac:dyDescent="0.2">
      <c r="A36" s="15"/>
      <c r="B36" s="226" t="s">
        <v>638</v>
      </c>
      <c r="C36" s="747">
        <v>0</v>
      </c>
      <c r="D36" s="748" t="s">
        <v>142</v>
      </c>
      <c r="E36" s="748">
        <v>0</v>
      </c>
      <c r="F36" s="748" t="s">
        <v>142</v>
      </c>
      <c r="G36" s="748">
        <v>0</v>
      </c>
      <c r="H36" s="142">
        <v>-100</v>
      </c>
      <c r="I36" s="750">
        <v>0</v>
      </c>
    </row>
    <row r="37" spans="1:9" s="1" customFormat="1" ht="14.25" customHeight="1" x14ac:dyDescent="0.2">
      <c r="A37" s="15"/>
      <c r="B37" s="226" t="s">
        <v>626</v>
      </c>
      <c r="C37" s="747">
        <v>0</v>
      </c>
      <c r="D37" s="748" t="s">
        <v>142</v>
      </c>
      <c r="E37" s="748">
        <v>13.841749999999999</v>
      </c>
      <c r="F37" s="748" t="s">
        <v>142</v>
      </c>
      <c r="G37" s="748">
        <v>145.31117</v>
      </c>
      <c r="H37" s="748" t="s">
        <v>142</v>
      </c>
      <c r="I37" s="750">
        <v>0.18583133333837953</v>
      </c>
    </row>
    <row r="38" spans="1:9" s="1" customFormat="1" x14ac:dyDescent="0.2">
      <c r="A38" s="160" t="s">
        <v>459</v>
      </c>
      <c r="B38" s="726"/>
      <c r="C38" s="754">
        <v>0</v>
      </c>
      <c r="D38" s="754" t="s">
        <v>142</v>
      </c>
      <c r="E38" s="754">
        <v>13.841749999999999</v>
      </c>
      <c r="F38" s="754" t="s">
        <v>142</v>
      </c>
      <c r="G38" s="754">
        <v>364.34522000000004</v>
      </c>
      <c r="H38" s="756">
        <v>-93.041533905390864</v>
      </c>
      <c r="I38" s="755">
        <v>0.46594324461130709</v>
      </c>
    </row>
    <row r="39" spans="1:9" s="1" customFormat="1" x14ac:dyDescent="0.2">
      <c r="A39" s="15"/>
      <c r="B39" s="226" t="s">
        <v>628</v>
      </c>
      <c r="C39" s="747">
        <v>0</v>
      </c>
      <c r="D39" s="748" t="s">
        <v>142</v>
      </c>
      <c r="E39" s="748">
        <v>0</v>
      </c>
      <c r="F39" s="748" t="s">
        <v>142</v>
      </c>
      <c r="G39" s="748">
        <v>0</v>
      </c>
      <c r="H39" s="142">
        <v>-100</v>
      </c>
      <c r="I39" s="749">
        <v>0</v>
      </c>
    </row>
    <row r="40" spans="1:9" s="1" customFormat="1" x14ac:dyDescent="0.2">
      <c r="A40" s="160" t="s">
        <v>340</v>
      </c>
      <c r="B40" s="726"/>
      <c r="C40" s="754">
        <v>0</v>
      </c>
      <c r="D40" s="754" t="s">
        <v>142</v>
      </c>
      <c r="E40" s="754">
        <v>0</v>
      </c>
      <c r="F40" s="754" t="s">
        <v>142</v>
      </c>
      <c r="G40" s="754">
        <v>0</v>
      </c>
      <c r="H40" s="756">
        <v>-100</v>
      </c>
      <c r="I40" s="755">
        <v>0</v>
      </c>
    </row>
    <row r="41" spans="1:9" s="1" customFormat="1" x14ac:dyDescent="0.2">
      <c r="A41" s="730" t="s">
        <v>636</v>
      </c>
      <c r="B41" s="731"/>
      <c r="C41" s="757">
        <v>30.594000000000001</v>
      </c>
      <c r="D41" s="758">
        <v>11.514488791689448</v>
      </c>
      <c r="E41" s="759">
        <v>54.180279999999996</v>
      </c>
      <c r="F41" s="758">
        <v>-63.197127407313516</v>
      </c>
      <c r="G41" s="760">
        <v>133.37327999999999</v>
      </c>
      <c r="H41" s="758">
        <v>-77.610444714929983</v>
      </c>
      <c r="I41" s="761">
        <v>0.17056455091589329</v>
      </c>
    </row>
    <row r="42" spans="1:9" s="1" customFormat="1" x14ac:dyDescent="0.2">
      <c r="A42" s="732" t="s">
        <v>114</v>
      </c>
      <c r="B42" s="668"/>
      <c r="C42" s="762">
        <v>7833.4559300000064</v>
      </c>
      <c r="D42" s="762">
        <v>173.81720639254002</v>
      </c>
      <c r="E42" s="762">
        <v>20236.350570000013</v>
      </c>
      <c r="F42" s="762">
        <v>95.758853153219064</v>
      </c>
      <c r="G42" s="762">
        <v>78195.193130000029</v>
      </c>
      <c r="H42" s="762">
        <v>94.674863250109397</v>
      </c>
      <c r="I42" s="762">
        <v>100</v>
      </c>
    </row>
    <row r="43" spans="1:9" s="1" customFormat="1" ht="14.25" customHeight="1" x14ac:dyDescent="0.2">
      <c r="A43" s="733"/>
      <c r="B43" s="724" t="s">
        <v>325</v>
      </c>
      <c r="C43" s="725">
        <v>5413.971570000007</v>
      </c>
      <c r="D43" s="155">
        <v>97.737545901493434</v>
      </c>
      <c r="E43" s="725">
        <v>12954.404150000013</v>
      </c>
      <c r="F43" s="155">
        <v>108.62947848907081</v>
      </c>
      <c r="G43" s="725">
        <v>49742.421280000017</v>
      </c>
      <c r="H43" s="155">
        <v>140.63749934763399</v>
      </c>
      <c r="I43" s="725">
        <v>63.613144605069152</v>
      </c>
    </row>
    <row r="44" spans="1:9" s="1" customFormat="1" ht="14.25" customHeight="1" x14ac:dyDescent="0.2">
      <c r="A44" s="724"/>
      <c r="B44" s="724" t="s">
        <v>322</v>
      </c>
      <c r="C44" s="725">
        <v>2419.4843600000004</v>
      </c>
      <c r="D44" s="155">
        <v>1869.0493552186374</v>
      </c>
      <c r="E44" s="725">
        <v>7281.9464200000011</v>
      </c>
      <c r="F44" s="155">
        <v>76.399482080333314</v>
      </c>
      <c r="G44" s="725">
        <v>28452.771849999997</v>
      </c>
      <c r="H44" s="155">
        <v>45.94180418513978</v>
      </c>
      <c r="I44" s="725">
        <v>36.386855394930826</v>
      </c>
    </row>
    <row r="45" spans="1:9" s="1" customFormat="1" x14ac:dyDescent="0.2">
      <c r="A45" s="734"/>
      <c r="B45" s="734" t="s">
        <v>446</v>
      </c>
      <c r="C45" s="763">
        <v>6975.7862300000061</v>
      </c>
      <c r="D45" s="410">
        <v>146.61639712028364</v>
      </c>
      <c r="E45" s="763">
        <v>17202.590130000011</v>
      </c>
      <c r="F45" s="410">
        <v>82.153642164990742</v>
      </c>
      <c r="G45" s="763">
        <v>69982.19799000003</v>
      </c>
      <c r="H45" s="410">
        <v>138.41992985604804</v>
      </c>
      <c r="I45" s="763">
        <v>89.496803049842413</v>
      </c>
    </row>
    <row r="46" spans="1:9" s="1" customFormat="1" x14ac:dyDescent="0.2">
      <c r="A46" s="734"/>
      <c r="B46" s="734" t="s">
        <v>447</v>
      </c>
      <c r="C46" s="763">
        <v>857.66970000000015</v>
      </c>
      <c r="D46" s="410">
        <v>2560.5818867439966</v>
      </c>
      <c r="E46" s="763">
        <v>3033.7604400000014</v>
      </c>
      <c r="F46" s="410">
        <v>239.57961872473101</v>
      </c>
      <c r="G46" s="763">
        <v>8212.9951400000009</v>
      </c>
      <c r="H46" s="410">
        <v>-24.056253985841096</v>
      </c>
      <c r="I46" s="763">
        <v>10.503196950157591</v>
      </c>
    </row>
    <row r="47" spans="1:9" s="1" customFormat="1" ht="14.25" customHeight="1" x14ac:dyDescent="0.2">
      <c r="A47" s="724"/>
      <c r="B47" s="724" t="s">
        <v>448</v>
      </c>
      <c r="C47" s="725">
        <v>6923.847400000006</v>
      </c>
      <c r="D47" s="155">
        <v>149.43568345941526</v>
      </c>
      <c r="E47" s="725">
        <v>17018.834820000011</v>
      </c>
      <c r="F47" s="155">
        <v>105.62302726719024</v>
      </c>
      <c r="G47" s="725">
        <v>69414.401360000018</v>
      </c>
      <c r="H47" s="155">
        <v>165.82618367193601</v>
      </c>
      <c r="I47" s="725">
        <v>88.770675768519567</v>
      </c>
    </row>
    <row r="48" spans="1:9" s="1" customFormat="1" x14ac:dyDescent="0.2">
      <c r="A48" s="810" t="s">
        <v>682</v>
      </c>
      <c r="B48" s="810"/>
      <c r="C48" s="810"/>
      <c r="D48" s="810"/>
      <c r="E48" s="810"/>
      <c r="F48" s="810"/>
      <c r="G48" s="810"/>
      <c r="I48" s="161" t="s">
        <v>220</v>
      </c>
    </row>
    <row r="49" spans="1:9" s="1" customFormat="1" x14ac:dyDescent="0.2">
      <c r="A49" s="810" t="s">
        <v>689</v>
      </c>
      <c r="B49" s="810"/>
      <c r="C49" s="810"/>
      <c r="D49" s="810"/>
      <c r="E49" s="810"/>
      <c r="F49" s="810"/>
      <c r="G49" s="810"/>
      <c r="H49" s="810"/>
      <c r="I49" s="810"/>
    </row>
    <row r="50" spans="1:9" s="1" customFormat="1" x14ac:dyDescent="0.2">
      <c r="A50" s="810"/>
      <c r="B50" s="810"/>
      <c r="C50" s="810"/>
      <c r="D50" s="810"/>
      <c r="E50" s="810"/>
      <c r="F50" s="810"/>
      <c r="G50" s="810"/>
      <c r="H50" s="810"/>
      <c r="I50" s="810"/>
    </row>
    <row r="51" spans="1:9" s="1" customFormat="1" x14ac:dyDescent="0.2">
      <c r="A51" s="810"/>
      <c r="B51" s="810"/>
      <c r="C51" s="810"/>
      <c r="D51" s="810"/>
      <c r="E51" s="810"/>
      <c r="F51" s="810"/>
      <c r="G51" s="810"/>
      <c r="H51" s="810"/>
      <c r="I51" s="810"/>
    </row>
    <row r="52" spans="1:9" s="1" customFormat="1" x14ac:dyDescent="0.2">
      <c r="G52" s="621"/>
    </row>
    <row r="53" spans="1:9" s="1" customFormat="1" x14ac:dyDescent="0.2">
      <c r="G53" s="621"/>
    </row>
    <row r="54" spans="1:9" s="1" customFormat="1" x14ac:dyDescent="0.2">
      <c r="G54" s="621"/>
    </row>
    <row r="55" spans="1:9" s="1" customFormat="1" x14ac:dyDescent="0.2">
      <c r="G55" s="621"/>
    </row>
    <row r="56" spans="1:9" s="1" customFormat="1" x14ac:dyDescent="0.2">
      <c r="G56" s="621"/>
    </row>
    <row r="57" spans="1:9" s="1" customFormat="1" x14ac:dyDescent="0.2">
      <c r="G57" s="621"/>
    </row>
    <row r="58" spans="1:9" s="1" customFormat="1" x14ac:dyDescent="0.2">
      <c r="G58" s="621"/>
    </row>
    <row r="59" spans="1:9" s="1" customFormat="1" x14ac:dyDescent="0.2">
      <c r="G59" s="621"/>
    </row>
    <row r="60" spans="1:9" s="1" customFormat="1" x14ac:dyDescent="0.2">
      <c r="G60" s="621"/>
    </row>
    <row r="61" spans="1:9" s="1" customFormat="1" x14ac:dyDescent="0.2">
      <c r="G61" s="621"/>
    </row>
    <row r="62" spans="1:9" s="1" customFormat="1" x14ac:dyDescent="0.2">
      <c r="G62" s="621"/>
    </row>
    <row r="63" spans="1:9" s="1" customFormat="1" x14ac:dyDescent="0.2">
      <c r="G63" s="621"/>
    </row>
    <row r="64" spans="1:9" s="1" customFormat="1" x14ac:dyDescent="0.2">
      <c r="G64" s="621"/>
    </row>
    <row r="65" spans="7:7" s="1" customFormat="1" x14ac:dyDescent="0.2">
      <c r="G65" s="621"/>
    </row>
    <row r="66" spans="7:7" s="1" customFormat="1" x14ac:dyDescent="0.2">
      <c r="G66" s="621"/>
    </row>
    <row r="67" spans="7:7" s="1" customFormat="1" x14ac:dyDescent="0.2">
      <c r="G67" s="621"/>
    </row>
    <row r="68" spans="7:7" s="1" customFormat="1" x14ac:dyDescent="0.2">
      <c r="G68" s="621"/>
    </row>
    <row r="69" spans="7:7" s="1" customFormat="1" x14ac:dyDescent="0.2">
      <c r="G69" s="621"/>
    </row>
    <row r="70" spans="7:7" s="1" customFormat="1" x14ac:dyDescent="0.2">
      <c r="G70" s="621"/>
    </row>
    <row r="71" spans="7:7" s="1" customFormat="1" x14ac:dyDescent="0.2">
      <c r="G71" s="621"/>
    </row>
    <row r="72" spans="7:7" s="1" customFormat="1" x14ac:dyDescent="0.2">
      <c r="G72" s="621"/>
    </row>
    <row r="73" spans="7:7" s="1" customFormat="1" x14ac:dyDescent="0.2">
      <c r="G73" s="621"/>
    </row>
    <row r="74" spans="7:7" s="1" customFormat="1" x14ac:dyDescent="0.2">
      <c r="G74" s="621"/>
    </row>
    <row r="75" spans="7:7" s="1" customFormat="1" x14ac:dyDescent="0.2">
      <c r="G75" s="621"/>
    </row>
    <row r="76" spans="7:7" s="1" customFormat="1" x14ac:dyDescent="0.2">
      <c r="G76" s="621"/>
    </row>
    <row r="77" spans="7:7" s="1" customFormat="1" x14ac:dyDescent="0.2">
      <c r="G77" s="621"/>
    </row>
    <row r="78" spans="7:7" s="1" customFormat="1" x14ac:dyDescent="0.2">
      <c r="G78" s="621"/>
    </row>
    <row r="79" spans="7:7" s="1" customFormat="1" x14ac:dyDescent="0.2">
      <c r="G79" s="621"/>
    </row>
    <row r="80" spans="7:7" s="1" customFormat="1" x14ac:dyDescent="0.2">
      <c r="G80" s="621"/>
    </row>
    <row r="81" spans="7:7" s="1" customFormat="1" x14ac:dyDescent="0.2">
      <c r="G81" s="621"/>
    </row>
    <row r="82" spans="7:7" s="1" customFormat="1" x14ac:dyDescent="0.2">
      <c r="G82" s="621"/>
    </row>
    <row r="83" spans="7:7" s="1" customFormat="1" x14ac:dyDescent="0.2">
      <c r="G83" s="621"/>
    </row>
    <row r="84" spans="7:7" s="1" customFormat="1" x14ac:dyDescent="0.2">
      <c r="G84" s="621"/>
    </row>
    <row r="85" spans="7:7" s="1" customFormat="1" x14ac:dyDescent="0.2">
      <c r="G85" s="621"/>
    </row>
    <row r="86" spans="7:7" s="1" customFormat="1" x14ac:dyDescent="0.2">
      <c r="G86" s="621"/>
    </row>
    <row r="87" spans="7:7" s="1" customFormat="1" x14ac:dyDescent="0.2">
      <c r="G87" s="621"/>
    </row>
    <row r="88" spans="7:7" s="1" customFormat="1" x14ac:dyDescent="0.2">
      <c r="G88" s="621"/>
    </row>
    <row r="89" spans="7:7" s="1" customFormat="1" x14ac:dyDescent="0.2">
      <c r="G89" s="621"/>
    </row>
    <row r="90" spans="7:7" s="1" customFormat="1" x14ac:dyDescent="0.2">
      <c r="G90" s="621"/>
    </row>
    <row r="91" spans="7:7" s="1" customFormat="1" x14ac:dyDescent="0.2">
      <c r="G91" s="621"/>
    </row>
    <row r="92" spans="7:7" s="1" customFormat="1" x14ac:dyDescent="0.2">
      <c r="G92" s="621"/>
    </row>
    <row r="93" spans="7:7" s="1" customFormat="1" x14ac:dyDescent="0.2">
      <c r="G93" s="621"/>
    </row>
    <row r="94" spans="7:7" s="1" customFormat="1" x14ac:dyDescent="0.2">
      <c r="G94" s="621"/>
    </row>
    <row r="95" spans="7:7" s="1" customFormat="1" x14ac:dyDescent="0.2">
      <c r="G95" s="621"/>
    </row>
    <row r="96" spans="7:7" s="1" customFormat="1" x14ac:dyDescent="0.2">
      <c r="G96" s="621"/>
    </row>
    <row r="97" spans="7:7" s="1" customFormat="1" x14ac:dyDescent="0.2">
      <c r="G97" s="621"/>
    </row>
    <row r="98" spans="7:7" s="1" customFormat="1" x14ac:dyDescent="0.2">
      <c r="G98" s="621"/>
    </row>
    <row r="99" spans="7:7" s="1" customFormat="1" x14ac:dyDescent="0.2">
      <c r="G99" s="621"/>
    </row>
    <row r="100" spans="7:7" s="1" customFormat="1" x14ac:dyDescent="0.2">
      <c r="G100" s="621"/>
    </row>
    <row r="101" spans="7:7" s="1" customFormat="1" x14ac:dyDescent="0.2">
      <c r="G101" s="621"/>
    </row>
    <row r="102" spans="7:7" s="1" customFormat="1" x14ac:dyDescent="0.2">
      <c r="G102" s="621"/>
    </row>
    <row r="103" spans="7:7" s="1" customFormat="1" x14ac:dyDescent="0.2">
      <c r="G103" s="621"/>
    </row>
    <row r="104" spans="7:7" s="1" customFormat="1" x14ac:dyDescent="0.2">
      <c r="G104" s="621"/>
    </row>
    <row r="105" spans="7:7" s="1" customFormat="1" x14ac:dyDescent="0.2">
      <c r="G105" s="621"/>
    </row>
    <row r="106" spans="7:7" s="1" customFormat="1" x14ac:dyDescent="0.2">
      <c r="G106" s="621"/>
    </row>
    <row r="107" spans="7:7" s="1" customFormat="1" x14ac:dyDescent="0.2">
      <c r="G107" s="621"/>
    </row>
    <row r="108" spans="7:7" s="1" customFormat="1" x14ac:dyDescent="0.2">
      <c r="G108" s="621"/>
    </row>
    <row r="109" spans="7:7" s="1" customFormat="1" x14ac:dyDescent="0.2">
      <c r="G109" s="621"/>
    </row>
    <row r="110" spans="7:7" s="1" customFormat="1" x14ac:dyDescent="0.2">
      <c r="G110" s="621"/>
    </row>
    <row r="111" spans="7:7" s="1" customFormat="1" x14ac:dyDescent="0.2">
      <c r="G111" s="621"/>
    </row>
    <row r="112" spans="7:7" s="1" customFormat="1" x14ac:dyDescent="0.2">
      <c r="G112" s="621"/>
    </row>
    <row r="113" spans="7:7" s="1" customFormat="1" x14ac:dyDescent="0.2">
      <c r="G113" s="621"/>
    </row>
    <row r="114" spans="7:7" s="1" customFormat="1" x14ac:dyDescent="0.2">
      <c r="G114" s="621"/>
    </row>
    <row r="115" spans="7:7" s="1" customFormat="1" x14ac:dyDescent="0.2">
      <c r="G115" s="621"/>
    </row>
    <row r="116" spans="7:7" s="1" customFormat="1" x14ac:dyDescent="0.2">
      <c r="G116" s="621"/>
    </row>
    <row r="117" spans="7:7" s="1" customFormat="1" x14ac:dyDescent="0.2">
      <c r="G117" s="621"/>
    </row>
    <row r="118" spans="7:7" s="1" customFormat="1" x14ac:dyDescent="0.2">
      <c r="G118" s="621"/>
    </row>
    <row r="119" spans="7:7" s="1" customFormat="1" x14ac:dyDescent="0.2">
      <c r="G119" s="621"/>
    </row>
    <row r="120" spans="7:7" s="1" customFormat="1" x14ac:dyDescent="0.2">
      <c r="G120" s="621"/>
    </row>
    <row r="121" spans="7:7" s="1" customFormat="1" x14ac:dyDescent="0.2">
      <c r="G121" s="621"/>
    </row>
    <row r="122" spans="7:7" s="1" customFormat="1" x14ac:dyDescent="0.2">
      <c r="G122" s="621"/>
    </row>
    <row r="123" spans="7:7" s="1" customFormat="1" x14ac:dyDescent="0.2">
      <c r="G123" s="621"/>
    </row>
    <row r="124" spans="7:7" s="1" customFormat="1" x14ac:dyDescent="0.2">
      <c r="G124" s="621"/>
    </row>
    <row r="125" spans="7:7" s="1" customFormat="1" x14ac:dyDescent="0.2">
      <c r="G125" s="621"/>
    </row>
    <row r="126" spans="7:7" s="1" customFormat="1" x14ac:dyDescent="0.2">
      <c r="G126" s="621"/>
    </row>
    <row r="127" spans="7:7" s="1" customFormat="1" x14ac:dyDescent="0.2">
      <c r="G127" s="621"/>
    </row>
    <row r="128" spans="7:7" s="1" customFormat="1" x14ac:dyDescent="0.2">
      <c r="G128" s="621"/>
    </row>
    <row r="129" spans="7:7" s="1" customFormat="1" x14ac:dyDescent="0.2">
      <c r="G129" s="621"/>
    </row>
    <row r="130" spans="7:7" s="1" customFormat="1" x14ac:dyDescent="0.2">
      <c r="G130" s="621"/>
    </row>
    <row r="131" spans="7:7" s="1" customFormat="1" x14ac:dyDescent="0.2">
      <c r="G131" s="621"/>
    </row>
    <row r="132" spans="7:7" s="1" customFormat="1" x14ac:dyDescent="0.2">
      <c r="G132" s="621"/>
    </row>
    <row r="133" spans="7:7" s="1" customFormat="1" x14ac:dyDescent="0.2">
      <c r="G133" s="621"/>
    </row>
    <row r="134" spans="7:7" s="1" customFormat="1" x14ac:dyDescent="0.2">
      <c r="G134" s="621"/>
    </row>
    <row r="135" spans="7:7" s="1" customFormat="1" x14ac:dyDescent="0.2">
      <c r="G135" s="621"/>
    </row>
    <row r="136" spans="7:7" s="1" customFormat="1" x14ac:dyDescent="0.2">
      <c r="G136" s="621"/>
    </row>
    <row r="137" spans="7:7" s="1" customFormat="1" x14ac:dyDescent="0.2">
      <c r="G137" s="621"/>
    </row>
    <row r="138" spans="7:7" s="1" customFormat="1" x14ac:dyDescent="0.2">
      <c r="G138" s="621"/>
    </row>
    <row r="139" spans="7:7" s="1" customFormat="1" x14ac:dyDescent="0.2">
      <c r="G139" s="621"/>
    </row>
    <row r="140" spans="7:7" s="1" customFormat="1" x14ac:dyDescent="0.2">
      <c r="G140" s="621"/>
    </row>
    <row r="141" spans="7:7" s="1" customFormat="1" x14ac:dyDescent="0.2">
      <c r="G141" s="621"/>
    </row>
    <row r="142" spans="7:7" s="1" customFormat="1" x14ac:dyDescent="0.2">
      <c r="G142" s="621"/>
    </row>
    <row r="143" spans="7:7" s="1" customFormat="1" x14ac:dyDescent="0.2">
      <c r="G143" s="621"/>
    </row>
    <row r="144" spans="7:7" s="1" customFormat="1" x14ac:dyDescent="0.2">
      <c r="G144" s="621"/>
    </row>
    <row r="145" spans="7:7" s="1" customFormat="1" x14ac:dyDescent="0.2">
      <c r="G145" s="621"/>
    </row>
    <row r="146" spans="7:7" s="1" customFormat="1" x14ac:dyDescent="0.2">
      <c r="G146" s="621"/>
    </row>
    <row r="147" spans="7:7" s="1" customFormat="1" x14ac:dyDescent="0.2">
      <c r="G147" s="621"/>
    </row>
    <row r="148" spans="7:7" s="1" customFormat="1" x14ac:dyDescent="0.2">
      <c r="G148" s="621"/>
    </row>
    <row r="149" spans="7:7" s="1" customFormat="1" x14ac:dyDescent="0.2">
      <c r="G149" s="621"/>
    </row>
    <row r="150" spans="7:7" s="1" customFormat="1" x14ac:dyDescent="0.2">
      <c r="G150" s="621"/>
    </row>
    <row r="151" spans="7:7" s="1" customFormat="1" x14ac:dyDescent="0.2">
      <c r="G151" s="621"/>
    </row>
    <row r="152" spans="7:7" s="1" customFormat="1" x14ac:dyDescent="0.2">
      <c r="G152" s="621"/>
    </row>
    <row r="153" spans="7:7" s="1" customFormat="1" x14ac:dyDescent="0.2">
      <c r="G153" s="621"/>
    </row>
    <row r="154" spans="7:7" s="1" customFormat="1" x14ac:dyDescent="0.2">
      <c r="G154" s="621"/>
    </row>
    <row r="155" spans="7:7" s="1" customFormat="1" x14ac:dyDescent="0.2">
      <c r="G155" s="621"/>
    </row>
    <row r="156" spans="7:7" s="1" customFormat="1" x14ac:dyDescent="0.2">
      <c r="G156" s="621"/>
    </row>
    <row r="157" spans="7:7" s="1" customFormat="1" x14ac:dyDescent="0.2">
      <c r="G157" s="621"/>
    </row>
    <row r="158" spans="7:7" s="1" customFormat="1" x14ac:dyDescent="0.2">
      <c r="G158" s="621"/>
    </row>
    <row r="159" spans="7:7" s="1" customFormat="1" x14ac:dyDescent="0.2">
      <c r="G159" s="621"/>
    </row>
    <row r="160" spans="7:7" s="1" customFormat="1" x14ac:dyDescent="0.2">
      <c r="G160" s="621"/>
    </row>
    <row r="161" spans="7:7" s="1" customFormat="1" x14ac:dyDescent="0.2">
      <c r="G161" s="621"/>
    </row>
    <row r="162" spans="7:7" s="1" customFormat="1" x14ac:dyDescent="0.2">
      <c r="G162" s="621"/>
    </row>
    <row r="163" spans="7:7" s="1" customFormat="1" x14ac:dyDescent="0.2">
      <c r="G163" s="621"/>
    </row>
    <row r="164" spans="7:7" s="1" customFormat="1" x14ac:dyDescent="0.2">
      <c r="G164" s="621"/>
    </row>
    <row r="165" spans="7:7" s="1" customFormat="1" x14ac:dyDescent="0.2">
      <c r="G165" s="621"/>
    </row>
    <row r="166" spans="7:7" s="1" customFormat="1" x14ac:dyDescent="0.2">
      <c r="G166" s="621"/>
    </row>
    <row r="167" spans="7:7" s="1" customFormat="1" x14ac:dyDescent="0.2">
      <c r="G167" s="621"/>
    </row>
    <row r="168" spans="7:7" s="1" customFormat="1" x14ac:dyDescent="0.2">
      <c r="G168" s="621"/>
    </row>
    <row r="169" spans="7:7" s="1" customFormat="1" x14ac:dyDescent="0.2">
      <c r="G169" s="621"/>
    </row>
    <row r="170" spans="7:7" s="1" customFormat="1" x14ac:dyDescent="0.2">
      <c r="G170" s="621"/>
    </row>
    <row r="171" spans="7:7" s="1" customFormat="1" x14ac:dyDescent="0.2">
      <c r="G171" s="621"/>
    </row>
    <row r="172" spans="7:7" s="1" customFormat="1" x14ac:dyDescent="0.2">
      <c r="G172" s="621"/>
    </row>
    <row r="173" spans="7:7" s="1" customFormat="1" x14ac:dyDescent="0.2">
      <c r="G173" s="621"/>
    </row>
    <row r="174" spans="7:7" s="1" customFormat="1" x14ac:dyDescent="0.2">
      <c r="G174" s="621"/>
    </row>
    <row r="175" spans="7:7" s="1" customFormat="1" x14ac:dyDescent="0.2">
      <c r="G175" s="621"/>
    </row>
    <row r="176" spans="7:7" s="1" customFormat="1" x14ac:dyDescent="0.2">
      <c r="G176" s="621"/>
    </row>
    <row r="177" spans="7:7" s="1" customFormat="1" x14ac:dyDescent="0.2">
      <c r="G177" s="621"/>
    </row>
    <row r="178" spans="7:7" s="1" customFormat="1" x14ac:dyDescent="0.2">
      <c r="G178" s="621"/>
    </row>
    <row r="179" spans="7:7" s="1" customFormat="1" x14ac:dyDescent="0.2">
      <c r="G179" s="621"/>
    </row>
    <row r="180" spans="7:7" s="1" customFormat="1" x14ac:dyDescent="0.2">
      <c r="G180" s="621"/>
    </row>
    <row r="181" spans="7:7" s="1" customFormat="1" x14ac:dyDescent="0.2">
      <c r="G181" s="621"/>
    </row>
    <row r="182" spans="7:7" s="1" customFormat="1" x14ac:dyDescent="0.2">
      <c r="G182" s="621"/>
    </row>
    <row r="183" spans="7:7" s="1" customFormat="1" x14ac:dyDescent="0.2">
      <c r="G183" s="621"/>
    </row>
    <row r="184" spans="7:7" s="1" customFormat="1" x14ac:dyDescent="0.2">
      <c r="G184" s="621"/>
    </row>
    <row r="185" spans="7:7" s="1" customFormat="1" x14ac:dyDescent="0.2">
      <c r="G185" s="621"/>
    </row>
    <row r="186" spans="7:7" s="1" customFormat="1" x14ac:dyDescent="0.2">
      <c r="G186" s="621"/>
    </row>
    <row r="187" spans="7:7" s="1" customFormat="1" x14ac:dyDescent="0.2">
      <c r="G187" s="621"/>
    </row>
    <row r="188" spans="7:7" s="1" customFormat="1" x14ac:dyDescent="0.2">
      <c r="G188" s="621"/>
    </row>
    <row r="189" spans="7:7" s="1" customFormat="1" x14ac:dyDescent="0.2">
      <c r="G189" s="621"/>
    </row>
    <row r="190" spans="7:7" s="1" customFormat="1" x14ac:dyDescent="0.2">
      <c r="G190" s="621"/>
    </row>
    <row r="191" spans="7:7" s="1" customFormat="1" x14ac:dyDescent="0.2">
      <c r="G191" s="621"/>
    </row>
    <row r="192" spans="7:7" s="1" customFormat="1" x14ac:dyDescent="0.2">
      <c r="G192" s="621"/>
    </row>
    <row r="193" spans="7:7" s="1" customFormat="1" x14ac:dyDescent="0.2">
      <c r="G193" s="621"/>
    </row>
    <row r="194" spans="7:7" s="1" customFormat="1" x14ac:dyDescent="0.2">
      <c r="G194" s="621"/>
    </row>
    <row r="195" spans="7:7" s="1" customFormat="1" x14ac:dyDescent="0.2">
      <c r="G195" s="621"/>
    </row>
    <row r="196" spans="7:7" s="1" customFormat="1" x14ac:dyDescent="0.2">
      <c r="G196" s="621"/>
    </row>
    <row r="197" spans="7:7" s="1" customFormat="1" x14ac:dyDescent="0.2">
      <c r="G197" s="621"/>
    </row>
    <row r="198" spans="7:7" s="1" customFormat="1" x14ac:dyDescent="0.2">
      <c r="G198" s="621"/>
    </row>
    <row r="199" spans="7:7" s="1" customFormat="1" x14ac:dyDescent="0.2">
      <c r="G199" s="621"/>
    </row>
    <row r="200" spans="7:7" s="1" customFormat="1" x14ac:dyDescent="0.2">
      <c r="G200" s="621"/>
    </row>
    <row r="201" spans="7:7" s="1" customFormat="1" x14ac:dyDescent="0.2">
      <c r="G201" s="621"/>
    </row>
    <row r="202" spans="7:7" s="1" customFormat="1" x14ac:dyDescent="0.2">
      <c r="G202" s="621"/>
    </row>
    <row r="203" spans="7:7" s="1" customFormat="1" x14ac:dyDescent="0.2">
      <c r="G203" s="621"/>
    </row>
    <row r="204" spans="7:7" s="1" customFormat="1" x14ac:dyDescent="0.2">
      <c r="G204" s="621"/>
    </row>
    <row r="205" spans="7:7" s="1" customFormat="1" x14ac:dyDescent="0.2">
      <c r="G205" s="621"/>
    </row>
    <row r="206" spans="7:7" s="1" customFormat="1" x14ac:dyDescent="0.2">
      <c r="G206" s="621"/>
    </row>
    <row r="207" spans="7:7" s="1" customFormat="1" x14ac:dyDescent="0.2">
      <c r="G207" s="621"/>
    </row>
    <row r="208" spans="7:7" s="1" customFormat="1" x14ac:dyDescent="0.2">
      <c r="G208" s="621"/>
    </row>
    <row r="209" spans="7:7" s="1" customFormat="1" x14ac:dyDescent="0.2">
      <c r="G209" s="621"/>
    </row>
    <row r="210" spans="7:7" s="1" customFormat="1" x14ac:dyDescent="0.2">
      <c r="G210" s="621"/>
    </row>
    <row r="211" spans="7:7" s="1" customFormat="1" x14ac:dyDescent="0.2">
      <c r="G211" s="621"/>
    </row>
    <row r="212" spans="7:7" s="1" customFormat="1" x14ac:dyDescent="0.2">
      <c r="G212" s="621"/>
    </row>
    <row r="213" spans="7:7" s="1" customFormat="1" x14ac:dyDescent="0.2">
      <c r="G213" s="621"/>
    </row>
    <row r="214" spans="7:7" s="1" customFormat="1" x14ac:dyDescent="0.2">
      <c r="G214" s="621"/>
    </row>
    <row r="215" spans="7:7" s="1" customFormat="1" x14ac:dyDescent="0.2">
      <c r="G215" s="621"/>
    </row>
    <row r="216" spans="7:7" s="1" customFormat="1" x14ac:dyDescent="0.2">
      <c r="G216" s="621"/>
    </row>
    <row r="217" spans="7:7" s="1" customFormat="1" x14ac:dyDescent="0.2">
      <c r="G217" s="621"/>
    </row>
    <row r="218" spans="7:7" s="1" customFormat="1" x14ac:dyDescent="0.2">
      <c r="G218" s="621"/>
    </row>
    <row r="219" spans="7:7" s="1" customFormat="1" x14ac:dyDescent="0.2">
      <c r="G219" s="621"/>
    </row>
    <row r="220" spans="7:7" s="1" customFormat="1" x14ac:dyDescent="0.2">
      <c r="G220" s="621"/>
    </row>
    <row r="221" spans="7:7" s="1" customFormat="1" x14ac:dyDescent="0.2">
      <c r="G221" s="621"/>
    </row>
    <row r="222" spans="7:7" s="1" customFormat="1" x14ac:dyDescent="0.2">
      <c r="G222" s="621"/>
    </row>
    <row r="223" spans="7:7" s="1" customFormat="1" x14ac:dyDescent="0.2">
      <c r="G223" s="621"/>
    </row>
    <row r="224" spans="7:7" s="1" customFormat="1" x14ac:dyDescent="0.2">
      <c r="G224" s="621"/>
    </row>
    <row r="225" spans="7:7" s="1" customFormat="1" x14ac:dyDescent="0.2">
      <c r="G225" s="621"/>
    </row>
    <row r="226" spans="7:7" s="1" customFormat="1" x14ac:dyDescent="0.2">
      <c r="G226" s="621"/>
    </row>
    <row r="227" spans="7:7" s="1" customFormat="1" x14ac:dyDescent="0.2">
      <c r="G227" s="621"/>
    </row>
    <row r="228" spans="7:7" s="1" customFormat="1" x14ac:dyDescent="0.2">
      <c r="G228" s="621"/>
    </row>
    <row r="229" spans="7:7" s="1" customFormat="1" x14ac:dyDescent="0.2">
      <c r="G229" s="621"/>
    </row>
    <row r="230" spans="7:7" s="1" customFormat="1" x14ac:dyDescent="0.2">
      <c r="G230" s="621"/>
    </row>
    <row r="231" spans="7:7" s="1" customFormat="1" x14ac:dyDescent="0.2">
      <c r="G231" s="621"/>
    </row>
    <row r="232" spans="7:7" s="1" customFormat="1" x14ac:dyDescent="0.2">
      <c r="G232" s="621"/>
    </row>
    <row r="233" spans="7:7" s="1" customFormat="1" x14ac:dyDescent="0.2">
      <c r="G233" s="621"/>
    </row>
    <row r="234" spans="7:7" s="1" customFormat="1" x14ac:dyDescent="0.2">
      <c r="G234" s="621"/>
    </row>
    <row r="235" spans="7:7" s="1" customFormat="1" x14ac:dyDescent="0.2">
      <c r="G235" s="621"/>
    </row>
    <row r="236" spans="7:7" s="1" customFormat="1" x14ac:dyDescent="0.2">
      <c r="G236" s="621"/>
    </row>
    <row r="237" spans="7:7" s="1" customFormat="1" x14ac:dyDescent="0.2">
      <c r="G237" s="621"/>
    </row>
    <row r="238" spans="7:7" s="1" customFormat="1" x14ac:dyDescent="0.2">
      <c r="G238" s="621"/>
    </row>
    <row r="239" spans="7:7" s="1" customFormat="1" x14ac:dyDescent="0.2">
      <c r="G239" s="621"/>
    </row>
    <row r="240" spans="7:7" s="1" customFormat="1" x14ac:dyDescent="0.2">
      <c r="G240" s="621"/>
    </row>
    <row r="241" spans="7:7" s="1" customFormat="1" x14ac:dyDescent="0.2">
      <c r="G241" s="621"/>
    </row>
    <row r="242" spans="7:7" s="1" customFormat="1" x14ac:dyDescent="0.2">
      <c r="G242" s="621"/>
    </row>
    <row r="243" spans="7:7" s="1" customFormat="1" x14ac:dyDescent="0.2">
      <c r="G243" s="621"/>
    </row>
    <row r="244" spans="7:7" s="1" customFormat="1" x14ac:dyDescent="0.2">
      <c r="G244" s="621"/>
    </row>
    <row r="245" spans="7:7" s="1" customFormat="1" x14ac:dyDescent="0.2">
      <c r="G245" s="621"/>
    </row>
    <row r="246" spans="7:7" s="1" customFormat="1" x14ac:dyDescent="0.2">
      <c r="G246" s="621"/>
    </row>
    <row r="247" spans="7:7" s="1" customFormat="1" x14ac:dyDescent="0.2">
      <c r="G247" s="621"/>
    </row>
    <row r="248" spans="7:7" s="1" customFormat="1" x14ac:dyDescent="0.2">
      <c r="G248" s="621"/>
    </row>
    <row r="249" spans="7:7" s="1" customFormat="1" x14ac:dyDescent="0.2">
      <c r="G249" s="621"/>
    </row>
    <row r="250" spans="7:7" s="1" customFormat="1" x14ac:dyDescent="0.2">
      <c r="G250" s="621"/>
    </row>
    <row r="251" spans="7:7" s="1" customFormat="1" x14ac:dyDescent="0.2">
      <c r="G251" s="621"/>
    </row>
    <row r="252" spans="7:7" s="1" customFormat="1" x14ac:dyDescent="0.2">
      <c r="G252" s="621"/>
    </row>
    <row r="253" spans="7:7" s="1" customFormat="1" x14ac:dyDescent="0.2">
      <c r="G253" s="621"/>
    </row>
    <row r="254" spans="7:7" s="1" customFormat="1" x14ac:dyDescent="0.2">
      <c r="G254" s="621"/>
    </row>
    <row r="255" spans="7:7" s="1" customFormat="1" x14ac:dyDescent="0.2">
      <c r="G255" s="621"/>
    </row>
    <row r="256" spans="7:7" s="1" customFormat="1" x14ac:dyDescent="0.2">
      <c r="G256" s="621"/>
    </row>
    <row r="257" spans="7:7" s="1" customFormat="1" x14ac:dyDescent="0.2">
      <c r="G257" s="621"/>
    </row>
    <row r="258" spans="7:7" s="1" customFormat="1" x14ac:dyDescent="0.2">
      <c r="G258" s="621"/>
    </row>
    <row r="259" spans="7:7" s="1" customFormat="1" x14ac:dyDescent="0.2">
      <c r="G259" s="621"/>
    </row>
    <row r="260" spans="7:7" s="1" customFormat="1" x14ac:dyDescent="0.2">
      <c r="G260" s="621"/>
    </row>
    <row r="261" spans="7:7" s="1" customFormat="1" x14ac:dyDescent="0.2">
      <c r="G261" s="621"/>
    </row>
    <row r="262" spans="7:7" s="1" customFormat="1" x14ac:dyDescent="0.2">
      <c r="G262" s="621"/>
    </row>
    <row r="263" spans="7:7" s="1" customFormat="1" x14ac:dyDescent="0.2">
      <c r="G263" s="621"/>
    </row>
    <row r="264" spans="7:7" s="1" customFormat="1" x14ac:dyDescent="0.2">
      <c r="G264" s="621"/>
    </row>
    <row r="265" spans="7:7" s="1" customFormat="1" x14ac:dyDescent="0.2">
      <c r="G265" s="621"/>
    </row>
    <row r="266" spans="7:7" s="1" customFormat="1" x14ac:dyDescent="0.2">
      <c r="G266" s="621"/>
    </row>
    <row r="267" spans="7:7" s="1" customFormat="1" x14ac:dyDescent="0.2">
      <c r="G267" s="621"/>
    </row>
    <row r="268" spans="7:7" s="1" customFormat="1" x14ac:dyDescent="0.2">
      <c r="G268" s="621"/>
    </row>
    <row r="269" spans="7:7" s="1" customFormat="1" x14ac:dyDescent="0.2">
      <c r="G269" s="621"/>
    </row>
    <row r="270" spans="7:7" s="1" customFormat="1" x14ac:dyDescent="0.2">
      <c r="G270" s="621"/>
    </row>
    <row r="271" spans="7:7" s="1" customFormat="1" x14ac:dyDescent="0.2">
      <c r="G271" s="621"/>
    </row>
    <row r="272" spans="7:7" s="1" customFormat="1" x14ac:dyDescent="0.2">
      <c r="G272" s="621"/>
    </row>
    <row r="273" spans="7:7" s="1" customFormat="1" x14ac:dyDescent="0.2">
      <c r="G273" s="621"/>
    </row>
    <row r="274" spans="7:7" s="1" customFormat="1" x14ac:dyDescent="0.2">
      <c r="G274" s="621"/>
    </row>
    <row r="275" spans="7:7" s="1" customFormat="1" x14ac:dyDescent="0.2">
      <c r="G275" s="621"/>
    </row>
    <row r="276" spans="7:7" s="1" customFormat="1" x14ac:dyDescent="0.2">
      <c r="G276" s="621"/>
    </row>
    <row r="277" spans="7:7" s="1" customFormat="1" x14ac:dyDescent="0.2">
      <c r="G277" s="621"/>
    </row>
    <row r="278" spans="7:7" s="1" customFormat="1" x14ac:dyDescent="0.2">
      <c r="G278" s="621"/>
    </row>
    <row r="279" spans="7:7" s="1" customFormat="1" x14ac:dyDescent="0.2">
      <c r="G279" s="621"/>
    </row>
    <row r="280" spans="7:7" s="1" customFormat="1" x14ac:dyDescent="0.2">
      <c r="G280" s="621"/>
    </row>
    <row r="281" spans="7:7" s="1" customFormat="1" x14ac:dyDescent="0.2">
      <c r="G281" s="621"/>
    </row>
    <row r="282" spans="7:7" s="1" customFormat="1" x14ac:dyDescent="0.2">
      <c r="G282" s="621"/>
    </row>
    <row r="283" spans="7:7" s="1" customFormat="1" x14ac:dyDescent="0.2">
      <c r="G283" s="621"/>
    </row>
    <row r="284" spans="7:7" s="1" customFormat="1" x14ac:dyDescent="0.2">
      <c r="G284" s="621"/>
    </row>
    <row r="285" spans="7:7" s="1" customFormat="1" x14ac:dyDescent="0.2">
      <c r="G285" s="621"/>
    </row>
    <row r="286" spans="7:7" s="1" customFormat="1" x14ac:dyDescent="0.2">
      <c r="G286" s="621"/>
    </row>
    <row r="287" spans="7:7" s="1" customFormat="1" x14ac:dyDescent="0.2">
      <c r="G287" s="621"/>
    </row>
    <row r="288" spans="7:7" s="1" customFormat="1" x14ac:dyDescent="0.2">
      <c r="G288" s="621"/>
    </row>
    <row r="289" spans="7:7" s="1" customFormat="1" x14ac:dyDescent="0.2">
      <c r="G289" s="621"/>
    </row>
    <row r="290" spans="7:7" s="1" customFormat="1" x14ac:dyDescent="0.2">
      <c r="G290" s="621"/>
    </row>
    <row r="291" spans="7:7" s="1" customFormat="1" x14ac:dyDescent="0.2">
      <c r="G291" s="621"/>
    </row>
    <row r="292" spans="7:7" s="1" customFormat="1" x14ac:dyDescent="0.2">
      <c r="G292" s="621"/>
    </row>
    <row r="293" spans="7:7" s="1" customFormat="1" x14ac:dyDescent="0.2">
      <c r="G293" s="621"/>
    </row>
    <row r="294" spans="7:7" s="1" customFormat="1" x14ac:dyDescent="0.2">
      <c r="G294" s="621"/>
    </row>
    <row r="295" spans="7:7" s="1" customFormat="1" x14ac:dyDescent="0.2">
      <c r="G295" s="621"/>
    </row>
    <row r="296" spans="7:7" s="1" customFormat="1" x14ac:dyDescent="0.2">
      <c r="G296" s="621"/>
    </row>
    <row r="297" spans="7:7" s="1" customFormat="1" x14ac:dyDescent="0.2">
      <c r="G297" s="621"/>
    </row>
    <row r="298" spans="7:7" s="1" customFormat="1" x14ac:dyDescent="0.2">
      <c r="G298" s="621"/>
    </row>
    <row r="299" spans="7:7" s="1" customFormat="1" x14ac:dyDescent="0.2">
      <c r="G299" s="621"/>
    </row>
    <row r="300" spans="7:7" s="1" customFormat="1" x14ac:dyDescent="0.2">
      <c r="G300" s="621"/>
    </row>
    <row r="301" spans="7:7" s="1" customFormat="1" x14ac:dyDescent="0.2">
      <c r="G301" s="621"/>
    </row>
    <row r="302" spans="7:7" s="1" customFormat="1" x14ac:dyDescent="0.2">
      <c r="G302" s="621"/>
    </row>
    <row r="303" spans="7:7" s="1" customFormat="1" x14ac:dyDescent="0.2">
      <c r="G303" s="621"/>
    </row>
    <row r="304" spans="7:7" s="1" customFormat="1" x14ac:dyDescent="0.2">
      <c r="G304" s="621"/>
    </row>
    <row r="305" spans="7:7" s="1" customFormat="1" x14ac:dyDescent="0.2">
      <c r="G305" s="621"/>
    </row>
    <row r="306" spans="7:7" s="1" customFormat="1" x14ac:dyDescent="0.2">
      <c r="G306" s="621"/>
    </row>
    <row r="307" spans="7:7" s="1" customFormat="1" x14ac:dyDescent="0.2">
      <c r="G307" s="621"/>
    </row>
    <row r="308" spans="7:7" s="1" customFormat="1" x14ac:dyDescent="0.2">
      <c r="G308" s="621"/>
    </row>
    <row r="309" spans="7:7" s="1" customFormat="1" x14ac:dyDescent="0.2">
      <c r="G309" s="621"/>
    </row>
    <row r="310" spans="7:7" s="1" customFormat="1" x14ac:dyDescent="0.2">
      <c r="G310" s="621"/>
    </row>
    <row r="311" spans="7:7" s="1" customFormat="1" x14ac:dyDescent="0.2">
      <c r="G311" s="621"/>
    </row>
    <row r="312" spans="7:7" s="1" customFormat="1" x14ac:dyDescent="0.2">
      <c r="G312" s="621"/>
    </row>
    <row r="313" spans="7:7" s="1" customFormat="1" x14ac:dyDescent="0.2">
      <c r="G313" s="621"/>
    </row>
    <row r="314" spans="7:7" s="1" customFormat="1" x14ac:dyDescent="0.2">
      <c r="G314" s="621"/>
    </row>
    <row r="315" spans="7:7" s="1" customFormat="1" x14ac:dyDescent="0.2">
      <c r="G315" s="621"/>
    </row>
    <row r="316" spans="7:7" s="1" customFormat="1" x14ac:dyDescent="0.2">
      <c r="G316" s="621"/>
    </row>
    <row r="317" spans="7:7" s="1" customFormat="1" x14ac:dyDescent="0.2">
      <c r="G317" s="621"/>
    </row>
    <row r="318" spans="7:7" s="1" customFormat="1" x14ac:dyDescent="0.2">
      <c r="G318" s="621"/>
    </row>
    <row r="319" spans="7:7" s="1" customFormat="1" x14ac:dyDescent="0.2">
      <c r="G319" s="621"/>
    </row>
    <row r="320" spans="7:7" s="1" customFormat="1" x14ac:dyDescent="0.2">
      <c r="G320" s="621"/>
    </row>
    <row r="321" spans="7:7" s="1" customFormat="1" x14ac:dyDescent="0.2">
      <c r="G321" s="621"/>
    </row>
    <row r="322" spans="7:7" s="1" customFormat="1" x14ac:dyDescent="0.2">
      <c r="G322" s="621"/>
    </row>
    <row r="323" spans="7:7" s="1" customFormat="1" x14ac:dyDescent="0.2">
      <c r="G323" s="621"/>
    </row>
    <row r="324" spans="7:7" s="1" customFormat="1" x14ac:dyDescent="0.2">
      <c r="G324" s="621"/>
    </row>
    <row r="325" spans="7:7" s="1" customFormat="1" x14ac:dyDescent="0.2">
      <c r="G325" s="621"/>
    </row>
    <row r="326" spans="7:7" s="1" customFormat="1" x14ac:dyDescent="0.2">
      <c r="G326" s="621"/>
    </row>
    <row r="327" spans="7:7" s="1" customFormat="1" x14ac:dyDescent="0.2">
      <c r="G327" s="621"/>
    </row>
    <row r="328" spans="7:7" s="1" customFormat="1" x14ac:dyDescent="0.2">
      <c r="G328" s="621"/>
    </row>
    <row r="329" spans="7:7" s="1" customFormat="1" x14ac:dyDescent="0.2">
      <c r="G329" s="621"/>
    </row>
    <row r="330" spans="7:7" s="1" customFormat="1" x14ac:dyDescent="0.2">
      <c r="G330" s="621"/>
    </row>
    <row r="331" spans="7:7" s="1" customFormat="1" x14ac:dyDescent="0.2">
      <c r="G331" s="621"/>
    </row>
    <row r="332" spans="7:7" s="1" customFormat="1" x14ac:dyDescent="0.2">
      <c r="G332" s="621"/>
    </row>
    <row r="333" spans="7:7" s="1" customFormat="1" x14ac:dyDescent="0.2">
      <c r="G333" s="621"/>
    </row>
    <row r="334" spans="7:7" s="1" customFormat="1" x14ac:dyDescent="0.2">
      <c r="G334" s="621"/>
    </row>
    <row r="335" spans="7:7" s="1" customFormat="1" x14ac:dyDescent="0.2">
      <c r="G335" s="621"/>
    </row>
    <row r="336" spans="7:7" s="1" customFormat="1" x14ac:dyDescent="0.2">
      <c r="G336" s="621"/>
    </row>
    <row r="337" spans="7:7" s="1" customFormat="1" x14ac:dyDescent="0.2">
      <c r="G337" s="621"/>
    </row>
    <row r="338" spans="7:7" s="1" customFormat="1" x14ac:dyDescent="0.2">
      <c r="G338" s="621"/>
    </row>
    <row r="339" spans="7:7" s="1" customFormat="1" x14ac:dyDescent="0.2">
      <c r="G339" s="621"/>
    </row>
  </sheetData>
  <mergeCells count="8">
    <mergeCell ref="A48:G48"/>
    <mergeCell ref="A49:I51"/>
    <mergeCell ref="A1:G2"/>
    <mergeCell ref="C3:D3"/>
    <mergeCell ref="E3:F3"/>
    <mergeCell ref="A3:A4"/>
    <mergeCell ref="B3:B4"/>
    <mergeCell ref="G3:I3"/>
  </mergeCells>
  <conditionalFormatting sqref="D40:F40">
    <cfRule type="cellIs" dxfId="22" priority="17" operator="between">
      <formula>0.00000001</formula>
      <formula>1</formula>
    </cfRule>
  </conditionalFormatting>
  <conditionalFormatting sqref="D30:G30">
    <cfRule type="cellIs" dxfId="21" priority="16" operator="between">
      <formula>0.00000001</formula>
      <formula>1</formula>
    </cfRule>
  </conditionalFormatting>
  <conditionalFormatting sqref="D38:G38">
    <cfRule type="cellIs" dxfId="20" priority="15" operator="between">
      <formula>0.00000001</formula>
      <formula>1</formula>
    </cfRule>
  </conditionalFormatting>
  <conditionalFormatting sqref="D26:H26 D28:H28">
    <cfRule type="cellIs" dxfId="19" priority="9" operator="between">
      <formula>0.00000001</formula>
      <formula>1</formula>
    </cfRule>
  </conditionalFormatting>
  <conditionalFormatting sqref="D33:H33">
    <cfRule type="cellIs" dxfId="18" priority="8" operator="between">
      <formula>0.00000001</formula>
      <formula>1</formula>
    </cfRule>
  </conditionalFormatting>
  <conditionalFormatting sqref="G40:G41">
    <cfRule type="cellIs" dxfId="17" priority="20" operator="between">
      <formula>0.00000001</formula>
      <formula>1</formula>
    </cfRule>
  </conditionalFormatting>
  <conditionalFormatting sqref="I5 I7:I8">
    <cfRule type="cellIs" dxfId="16" priority="24" operator="between">
      <formula>0.000001</formula>
      <formula>0.0999999999</formula>
    </cfRule>
  </conditionalFormatting>
  <conditionalFormatting sqref="I10:I41">
    <cfRule type="cellIs" dxfId="15" priority="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3" t="s">
        <v>341</v>
      </c>
      <c r="B1" s="813"/>
      <c r="C1" s="813"/>
      <c r="D1" s="813"/>
      <c r="E1" s="813"/>
      <c r="F1" s="813"/>
      <c r="G1" s="1"/>
      <c r="H1" s="1"/>
      <c r="I1" s="1"/>
    </row>
    <row r="2" spans="1:12" x14ac:dyDescent="0.2">
      <c r="A2" s="814"/>
      <c r="B2" s="814"/>
      <c r="C2" s="814"/>
      <c r="D2" s="814"/>
      <c r="E2" s="814"/>
      <c r="F2" s="814"/>
      <c r="G2" s="10"/>
      <c r="H2" s="55" t="s">
        <v>467</v>
      </c>
      <c r="I2" s="1"/>
    </row>
    <row r="3" spans="1:12" x14ac:dyDescent="0.2">
      <c r="A3" s="11"/>
      <c r="B3" s="781">
        <f>INDICE!A3</f>
        <v>44986</v>
      </c>
      <c r="C3" s="782">
        <v>41671</v>
      </c>
      <c r="D3" s="782" t="s">
        <v>115</v>
      </c>
      <c r="E3" s="782"/>
      <c r="F3" s="782" t="s">
        <v>116</v>
      </c>
      <c r="G3" s="782"/>
      <c r="H3" s="782"/>
      <c r="I3" s="1"/>
    </row>
    <row r="4" spans="1:12" x14ac:dyDescent="0.2">
      <c r="A4" s="257"/>
      <c r="B4" s="82" t="s">
        <v>54</v>
      </c>
      <c r="C4" s="82" t="s">
        <v>421</v>
      </c>
      <c r="D4" s="82" t="s">
        <v>54</v>
      </c>
      <c r="E4" s="82" t="s">
        <v>421</v>
      </c>
      <c r="F4" s="82" t="s">
        <v>54</v>
      </c>
      <c r="G4" s="83" t="s">
        <v>421</v>
      </c>
      <c r="H4" s="83" t="s">
        <v>106</v>
      </c>
      <c r="I4" s="55"/>
    </row>
    <row r="5" spans="1:12" ht="14.1" customHeight="1" x14ac:dyDescent="0.2">
      <c r="A5" s="487" t="s">
        <v>329</v>
      </c>
      <c r="B5" s="230">
        <v>5413.971570000007</v>
      </c>
      <c r="C5" s="675">
        <v>97.737545901493533</v>
      </c>
      <c r="D5" s="230">
        <v>12954.404150000013</v>
      </c>
      <c r="E5" s="231">
        <v>108.62947848907088</v>
      </c>
      <c r="F5" s="230">
        <v>49742.42128000001</v>
      </c>
      <c r="G5" s="231">
        <v>140.63749934763399</v>
      </c>
      <c r="H5" s="231">
        <v>63.613144605069152</v>
      </c>
      <c r="I5" s="1"/>
    </row>
    <row r="6" spans="1:12" x14ac:dyDescent="0.2">
      <c r="A6" s="3" t="s">
        <v>331</v>
      </c>
      <c r="B6" s="743">
        <v>820</v>
      </c>
      <c r="C6" s="442" t="s">
        <v>142</v>
      </c>
      <c r="D6" s="434">
        <v>2036</v>
      </c>
      <c r="E6" s="442" t="s">
        <v>142</v>
      </c>
      <c r="F6" s="434">
        <v>3917.77</v>
      </c>
      <c r="G6" s="442" t="s">
        <v>142</v>
      </c>
      <c r="H6" s="765">
        <v>5.0102440357000999</v>
      </c>
      <c r="I6" s="1"/>
    </row>
    <row r="7" spans="1:12" x14ac:dyDescent="0.2">
      <c r="A7" s="3" t="s">
        <v>519</v>
      </c>
      <c r="B7" s="744">
        <v>894.52283999999997</v>
      </c>
      <c r="C7" s="442">
        <v>562.98603807065831</v>
      </c>
      <c r="D7" s="436">
        <v>2791.7973299999999</v>
      </c>
      <c r="E7" s="442">
        <v>551.41563570286564</v>
      </c>
      <c r="F7" s="436">
        <v>8242.7272699999994</v>
      </c>
      <c r="G7" s="442">
        <v>67.197017752359031</v>
      </c>
      <c r="H7" s="766">
        <v>10.541219913986799</v>
      </c>
      <c r="I7" s="166"/>
      <c r="J7" s="166"/>
    </row>
    <row r="8" spans="1:12" x14ac:dyDescent="0.2">
      <c r="A8" s="3" t="s">
        <v>520</v>
      </c>
      <c r="B8" s="744">
        <v>3699.4487300000064</v>
      </c>
      <c r="C8" s="442">
        <v>42.120592248053711</v>
      </c>
      <c r="D8" s="436">
        <v>8126.6068200000118</v>
      </c>
      <c r="E8" s="442">
        <v>40.581377217576318</v>
      </c>
      <c r="F8" s="436">
        <v>37581.924010000002</v>
      </c>
      <c r="G8" s="442">
        <v>138.74950606618762</v>
      </c>
      <c r="H8" s="766">
        <v>48.061680655382247</v>
      </c>
      <c r="I8" s="166"/>
      <c r="J8" s="166"/>
    </row>
    <row r="9" spans="1:12" x14ac:dyDescent="0.2">
      <c r="A9" s="487" t="s">
        <v>664</v>
      </c>
      <c r="B9" s="415">
        <v>2362.9303100000002</v>
      </c>
      <c r="C9" s="417">
        <v>2373.5786788187897</v>
      </c>
      <c r="D9" s="415">
        <v>7211.3112599999995</v>
      </c>
      <c r="E9" s="417">
        <v>81.168703252732229</v>
      </c>
      <c r="F9" s="415">
        <v>28281.849989999999</v>
      </c>
      <c r="G9" s="417">
        <v>48.651191110121758</v>
      </c>
      <c r="H9" s="417">
        <v>36.168271805379696</v>
      </c>
      <c r="I9" s="166"/>
      <c r="J9" s="166"/>
    </row>
    <row r="10" spans="1:12" x14ac:dyDescent="0.2">
      <c r="A10" s="3" t="s">
        <v>333</v>
      </c>
      <c r="B10" s="743">
        <v>860.36374000000001</v>
      </c>
      <c r="C10" s="442">
        <v>1777.1848284607524</v>
      </c>
      <c r="D10" s="434">
        <v>2322.2024999999999</v>
      </c>
      <c r="E10" s="442">
        <v>1191.6663746487022</v>
      </c>
      <c r="F10" s="434">
        <v>7318.9675499999994</v>
      </c>
      <c r="G10" s="442">
        <v>73.493114887268376</v>
      </c>
      <c r="H10" s="766">
        <v>9.3598688832856638</v>
      </c>
      <c r="I10" s="166"/>
      <c r="J10" s="166"/>
    </row>
    <row r="11" spans="1:12" x14ac:dyDescent="0.2">
      <c r="A11" s="3" t="s">
        <v>334</v>
      </c>
      <c r="B11" s="744">
        <v>41.196449999999999</v>
      </c>
      <c r="C11" s="443">
        <v>376.22430247935415</v>
      </c>
      <c r="D11" s="436">
        <v>104.33270999999999</v>
      </c>
      <c r="E11" s="442">
        <v>-86.277269453527012</v>
      </c>
      <c r="F11" s="436">
        <v>613.71543999999994</v>
      </c>
      <c r="G11" s="443">
        <v>-64.95254387162106</v>
      </c>
      <c r="H11" s="729">
        <v>0.78485059686430347</v>
      </c>
      <c r="I11" s="1"/>
      <c r="J11" s="442"/>
      <c r="L11" s="442"/>
    </row>
    <row r="12" spans="1:12" x14ac:dyDescent="0.2">
      <c r="A12" s="3" t="s">
        <v>335</v>
      </c>
      <c r="B12" s="743">
        <v>489.31311999999997</v>
      </c>
      <c r="C12" s="442" t="s">
        <v>142</v>
      </c>
      <c r="D12" s="434">
        <v>1344.5914599999999</v>
      </c>
      <c r="E12" s="442">
        <v>38.725526089153696</v>
      </c>
      <c r="F12" s="434">
        <v>3605.8811299999998</v>
      </c>
      <c r="G12" s="442">
        <v>50.533919793743507</v>
      </c>
      <c r="H12" s="766">
        <v>4.6113846461191024</v>
      </c>
      <c r="I12" s="166"/>
      <c r="J12" s="166"/>
    </row>
    <row r="13" spans="1:12" x14ac:dyDescent="0.2">
      <c r="A13" s="3" t="s">
        <v>336</v>
      </c>
      <c r="B13" s="764">
        <v>14.80916</v>
      </c>
      <c r="C13" s="435">
        <v>-46.555638519510822</v>
      </c>
      <c r="D13" s="434">
        <v>562.30240000000003</v>
      </c>
      <c r="E13" s="442">
        <v>-47.865797771949644</v>
      </c>
      <c r="F13" s="434">
        <v>6479.4184000000005</v>
      </c>
      <c r="G13" s="442">
        <v>23.795779988970146</v>
      </c>
      <c r="H13" s="729">
        <v>8.286210623238599</v>
      </c>
      <c r="I13" s="166"/>
      <c r="J13" s="166"/>
    </row>
    <row r="14" spans="1:12" x14ac:dyDescent="0.2">
      <c r="A14" s="3" t="s">
        <v>337</v>
      </c>
      <c r="B14" s="743">
        <v>48.195</v>
      </c>
      <c r="C14" s="435">
        <v>261.4444277786111</v>
      </c>
      <c r="D14" s="434">
        <v>413.93806000000001</v>
      </c>
      <c r="E14" s="443">
        <v>3004.3802309884504</v>
      </c>
      <c r="F14" s="434">
        <v>1649.6953000000001</v>
      </c>
      <c r="G14" s="443">
        <v>39.744548913611581</v>
      </c>
      <c r="H14" s="766">
        <v>2.1097144644906378</v>
      </c>
      <c r="I14" s="1"/>
      <c r="J14" s="166"/>
    </row>
    <row r="15" spans="1:12" x14ac:dyDescent="0.2">
      <c r="A15" s="66" t="s">
        <v>338</v>
      </c>
      <c r="B15" s="743">
        <v>909.05284000000006</v>
      </c>
      <c r="C15" s="501" t="s">
        <v>142</v>
      </c>
      <c r="D15" s="434">
        <v>2463.9441299999999</v>
      </c>
      <c r="E15" s="501">
        <v>151.62362240985061</v>
      </c>
      <c r="F15" s="434">
        <v>8614.1721699999998</v>
      </c>
      <c r="G15" s="442">
        <v>102.87276722009754</v>
      </c>
      <c r="H15" s="766">
        <v>11.016242591381395</v>
      </c>
      <c r="I15" s="166"/>
      <c r="J15" s="166"/>
    </row>
    <row r="16" spans="1:12" x14ac:dyDescent="0.2">
      <c r="A16" s="487" t="s">
        <v>691</v>
      </c>
      <c r="B16" s="415">
        <v>56.554049999999997</v>
      </c>
      <c r="C16" s="666">
        <v>106.78676381596819</v>
      </c>
      <c r="D16" s="415">
        <v>70.635159999999985</v>
      </c>
      <c r="E16" s="656">
        <v>-52.163584661256181</v>
      </c>
      <c r="F16" s="415">
        <v>170.92185999999998</v>
      </c>
      <c r="G16" s="417">
        <v>-63.658747016050334</v>
      </c>
      <c r="H16" s="417">
        <v>0.21858358955113938</v>
      </c>
      <c r="I16" s="10"/>
      <c r="J16" s="166"/>
      <c r="L16" s="166"/>
    </row>
    <row r="17" spans="1:9" x14ac:dyDescent="0.2">
      <c r="A17" s="643" t="s">
        <v>114</v>
      </c>
      <c r="B17" s="61">
        <v>7833.4559300000074</v>
      </c>
      <c r="C17" s="62">
        <v>173.81720639254016</v>
      </c>
      <c r="D17" s="61">
        <v>20236.350570000013</v>
      </c>
      <c r="E17" s="62">
        <v>95.758853153219107</v>
      </c>
      <c r="F17" s="61">
        <v>78195.193130000014</v>
      </c>
      <c r="G17" s="62">
        <v>94.674863250109354</v>
      </c>
      <c r="H17" s="62">
        <v>100</v>
      </c>
      <c r="I17" s="1"/>
    </row>
    <row r="18" spans="1:9" x14ac:dyDescent="0.2">
      <c r="A18" s="133" t="s">
        <v>574</v>
      </c>
      <c r="B18" s="1"/>
      <c r="C18" s="10"/>
      <c r="D18" s="10"/>
      <c r="E18" s="10"/>
      <c r="F18" s="10"/>
      <c r="G18" s="10"/>
      <c r="H18" s="161" t="s">
        <v>220</v>
      </c>
      <c r="I18" s="1"/>
    </row>
    <row r="19" spans="1:9" x14ac:dyDescent="0.2">
      <c r="A19" s="133" t="s">
        <v>605</v>
      </c>
      <c r="B19" s="1"/>
      <c r="C19" s="1"/>
      <c r="D19" s="1"/>
      <c r="E19" s="1"/>
      <c r="F19" s="1"/>
      <c r="G19" s="1"/>
      <c r="H19" s="1"/>
      <c r="I19" s="1"/>
    </row>
    <row r="20" spans="1:9" ht="14.25" customHeight="1" x14ac:dyDescent="0.2">
      <c r="A20" s="133" t="s">
        <v>683</v>
      </c>
      <c r="B20" s="588"/>
      <c r="C20" s="588"/>
      <c r="D20" s="588"/>
      <c r="E20" s="588"/>
      <c r="F20" s="588"/>
      <c r="G20" s="588"/>
      <c r="H20" s="588"/>
      <c r="I20" s="1"/>
    </row>
    <row r="21" spans="1:9" x14ac:dyDescent="0.2">
      <c r="A21" s="433" t="s">
        <v>531</v>
      </c>
      <c r="B21" s="588"/>
      <c r="C21" s="588"/>
      <c r="D21" s="588"/>
      <c r="E21" s="588"/>
      <c r="F21" s="588"/>
      <c r="G21" s="588"/>
      <c r="H21" s="588"/>
      <c r="I21" s="1"/>
    </row>
    <row r="22" spans="1:9" s="1" customFormat="1" x14ac:dyDescent="0.2">
      <c r="A22" s="588"/>
      <c r="B22" s="588"/>
      <c r="C22" s="588"/>
      <c r="D22" s="588"/>
      <c r="E22" s="588"/>
      <c r="F22" s="588"/>
      <c r="G22" s="588"/>
      <c r="H22" s="588"/>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4" priority="27" operator="between">
      <formula>0.0001</formula>
      <formula>0.4999999</formula>
    </cfRule>
  </conditionalFormatting>
  <conditionalFormatting sqref="B12:B13">
    <cfRule type="cellIs" dxfId="13" priority="20" operator="between">
      <formula>0.0001</formula>
      <formula>0.44999</formula>
    </cfRule>
  </conditionalFormatting>
  <conditionalFormatting sqref="C15:C16">
    <cfRule type="cellIs" dxfId="12" priority="3" operator="between">
      <formula>0</formula>
      <formula>0.5</formula>
    </cfRule>
    <cfRule type="cellIs" dxfId="11" priority="4" operator="between">
      <formula>0</formula>
      <formula>0.49</formula>
    </cfRule>
  </conditionalFormatting>
  <conditionalFormatting sqref="D7:D8">
    <cfRule type="cellIs" dxfId="10" priority="26" operator="between">
      <formula>0.0001</formula>
      <formula>0.4999999</formula>
    </cfRule>
  </conditionalFormatting>
  <conditionalFormatting sqref="H6">
    <cfRule type="cellIs" dxfId="9" priority="1" operator="between">
      <formula>0</formula>
      <formula>0.5</formula>
    </cfRule>
    <cfRule type="cellIs" dxfId="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3" t="s">
        <v>523</v>
      </c>
      <c r="B1" s="813"/>
      <c r="C1" s="813"/>
      <c r="D1" s="813"/>
      <c r="E1" s="813"/>
      <c r="F1" s="813"/>
      <c r="G1" s="1"/>
      <c r="H1" s="1"/>
    </row>
    <row r="2" spans="1:8" x14ac:dyDescent="0.2">
      <c r="A2" s="814"/>
      <c r="B2" s="814"/>
      <c r="C2" s="814"/>
      <c r="D2" s="814"/>
      <c r="E2" s="814"/>
      <c r="F2" s="814"/>
      <c r="G2" s="10"/>
      <c r="H2" s="55" t="s">
        <v>467</v>
      </c>
    </row>
    <row r="3" spans="1:8" x14ac:dyDescent="0.2">
      <c r="A3" s="11"/>
      <c r="B3" s="784">
        <f>INDICE!A3</f>
        <v>44986</v>
      </c>
      <c r="C3" s="784">
        <v>41671</v>
      </c>
      <c r="D3" s="783" t="s">
        <v>115</v>
      </c>
      <c r="E3" s="783"/>
      <c r="F3" s="783" t="s">
        <v>116</v>
      </c>
      <c r="G3" s="783"/>
      <c r="H3" s="783"/>
    </row>
    <row r="4" spans="1:8" x14ac:dyDescent="0.2">
      <c r="A4" s="257"/>
      <c r="B4" s="184" t="s">
        <v>54</v>
      </c>
      <c r="C4" s="185" t="s">
        <v>421</v>
      </c>
      <c r="D4" s="184" t="s">
        <v>54</v>
      </c>
      <c r="E4" s="185" t="s">
        <v>421</v>
      </c>
      <c r="F4" s="184" t="s">
        <v>54</v>
      </c>
      <c r="G4" s="186" t="s">
        <v>421</v>
      </c>
      <c r="H4" s="185" t="s">
        <v>471</v>
      </c>
    </row>
    <row r="5" spans="1:8" x14ac:dyDescent="0.2">
      <c r="A5" s="414" t="s">
        <v>114</v>
      </c>
      <c r="B5" s="61">
        <v>30049.284149999989</v>
      </c>
      <c r="C5" s="681">
        <v>-13.454991634841196</v>
      </c>
      <c r="D5" s="61">
        <v>82741.772359999988</v>
      </c>
      <c r="E5" s="62">
        <v>-19.67890280315979</v>
      </c>
      <c r="F5" s="61">
        <v>357681.08295999991</v>
      </c>
      <c r="G5" s="62">
        <v>-8.5668026324127879</v>
      </c>
      <c r="H5" s="62">
        <v>100</v>
      </c>
    </row>
    <row r="6" spans="1:8" x14ac:dyDescent="0.2">
      <c r="A6" s="645" t="s">
        <v>327</v>
      </c>
      <c r="B6" s="181">
        <v>2495.8570199999931</v>
      </c>
      <c r="C6" s="676">
        <v>-69.391705200825839</v>
      </c>
      <c r="D6" s="181">
        <v>16194.501959999983</v>
      </c>
      <c r="E6" s="155">
        <v>-41.967932264799622</v>
      </c>
      <c r="F6" s="181">
        <v>72464.213289999985</v>
      </c>
      <c r="G6" s="155">
        <v>-52.203990619744964</v>
      </c>
      <c r="H6" s="155">
        <v>20.259448078808177</v>
      </c>
    </row>
    <row r="7" spans="1:8" x14ac:dyDescent="0.2">
      <c r="A7" s="645" t="s">
        <v>328</v>
      </c>
      <c r="B7" s="181">
        <v>27553.427129999996</v>
      </c>
      <c r="C7" s="155">
        <v>3.7137386868501663</v>
      </c>
      <c r="D7" s="181">
        <v>66547.270399999979</v>
      </c>
      <c r="E7" s="155">
        <v>-11.397446780554201</v>
      </c>
      <c r="F7" s="181">
        <v>285216.86967000004</v>
      </c>
      <c r="G7" s="155">
        <v>19.047474417428194</v>
      </c>
      <c r="H7" s="155">
        <v>79.740551921191866</v>
      </c>
    </row>
    <row r="8" spans="1:8" x14ac:dyDescent="0.2">
      <c r="A8" s="474" t="s">
        <v>606</v>
      </c>
      <c r="B8" s="409">
        <v>4623.0020299999951</v>
      </c>
      <c r="C8" s="410">
        <v>-68.505731294935984</v>
      </c>
      <c r="D8" s="409">
        <v>14119.66599999999</v>
      </c>
      <c r="E8" s="412">
        <v>-63.537640217926885</v>
      </c>
      <c r="F8" s="411">
        <v>70233.209909999932</v>
      </c>
      <c r="G8" s="412">
        <v>-28.904179142014819</v>
      </c>
      <c r="H8" s="412">
        <v>19.635707130157126</v>
      </c>
    </row>
    <row r="9" spans="1:8" x14ac:dyDescent="0.2">
      <c r="A9" s="684" t="s">
        <v>607</v>
      </c>
      <c r="B9" s="685">
        <v>25426.282119999996</v>
      </c>
      <c r="C9" s="686">
        <v>26.864216545236985</v>
      </c>
      <c r="D9" s="685">
        <v>68622.106359999991</v>
      </c>
      <c r="E9" s="687">
        <v>6.7387190115673024</v>
      </c>
      <c r="F9" s="688">
        <v>287447.87304999994</v>
      </c>
      <c r="G9" s="687">
        <v>-1.6960341795393297</v>
      </c>
      <c r="H9" s="687">
        <v>80.364292869842856</v>
      </c>
    </row>
    <row r="10" spans="1:8" x14ac:dyDescent="0.2">
      <c r="A10" s="15"/>
      <c r="B10" s="15"/>
      <c r="C10" s="429"/>
      <c r="D10" s="1"/>
      <c r="E10" s="1"/>
      <c r="F10" s="1"/>
      <c r="G10" s="1"/>
      <c r="H10" s="161" t="s">
        <v>220</v>
      </c>
    </row>
    <row r="11" spans="1:8" x14ac:dyDescent="0.2">
      <c r="A11" s="133" t="s">
        <v>574</v>
      </c>
      <c r="B11" s="1"/>
      <c r="C11" s="1"/>
      <c r="D11" s="1"/>
      <c r="E11" s="1"/>
      <c r="F11" s="1"/>
      <c r="G11" s="1"/>
      <c r="H11" s="1"/>
    </row>
    <row r="12" spans="1:8" x14ac:dyDescent="0.2">
      <c r="A12" s="433" t="s">
        <v>532</v>
      </c>
      <c r="B12" s="1"/>
      <c r="C12" s="1"/>
      <c r="D12" s="1"/>
      <c r="E12" s="1"/>
      <c r="F12" s="1"/>
      <c r="G12" s="1"/>
      <c r="H12" s="1"/>
    </row>
    <row r="13" spans="1:8" x14ac:dyDescent="0.2">
      <c r="A13" s="821"/>
      <c r="B13" s="821"/>
      <c r="C13" s="821"/>
      <c r="D13" s="821"/>
      <c r="E13" s="821"/>
      <c r="F13" s="821"/>
      <c r="G13" s="821"/>
      <c r="H13" s="821"/>
    </row>
    <row r="14" spans="1:8" s="1" customFormat="1" x14ac:dyDescent="0.2">
      <c r="A14" s="821"/>
      <c r="B14" s="821"/>
      <c r="C14" s="821"/>
      <c r="D14" s="821"/>
      <c r="E14" s="821"/>
      <c r="F14" s="821"/>
      <c r="G14" s="821"/>
      <c r="H14" s="821"/>
    </row>
    <row r="15" spans="1:8" s="1" customFormat="1" x14ac:dyDescent="0.2">
      <c r="D15" s="166"/>
    </row>
    <row r="16" spans="1:8" s="1" customFormat="1" x14ac:dyDescent="0.2">
      <c r="D16" s="166"/>
    </row>
    <row r="17" spans="4:4" s="1" customFormat="1" x14ac:dyDescent="0.2">
      <c r="D17" s="166"/>
    </row>
    <row r="18" spans="4:4" s="1" customFormat="1" x14ac:dyDescent="0.2">
      <c r="D18" s="64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84">
        <f>INDICE!A3</f>
        <v>44986</v>
      </c>
      <c r="C3" s="783">
        <v>41671</v>
      </c>
      <c r="D3" s="783" t="s">
        <v>115</v>
      </c>
      <c r="E3" s="783"/>
      <c r="F3" s="783" t="s">
        <v>116</v>
      </c>
      <c r="G3" s="783"/>
      <c r="H3" s="783"/>
    </row>
    <row r="4" spans="1:8" ht="25.5" x14ac:dyDescent="0.2">
      <c r="A4" s="66"/>
      <c r="B4" s="184" t="s">
        <v>54</v>
      </c>
      <c r="C4" s="185" t="s">
        <v>421</v>
      </c>
      <c r="D4" s="184" t="s">
        <v>54</v>
      </c>
      <c r="E4" s="185" t="s">
        <v>421</v>
      </c>
      <c r="F4" s="184" t="s">
        <v>54</v>
      </c>
      <c r="G4" s="186" t="s">
        <v>421</v>
      </c>
      <c r="H4" s="185" t="s">
        <v>106</v>
      </c>
    </row>
    <row r="5" spans="1:8" ht="15" x14ac:dyDescent="0.25">
      <c r="A5" s="507" t="s">
        <v>346</v>
      </c>
      <c r="B5" s="580">
        <v>4.2835811262300005</v>
      </c>
      <c r="C5" s="442">
        <v>-14.969098209950319</v>
      </c>
      <c r="D5" s="508">
        <v>13.125350282474001</v>
      </c>
      <c r="E5" s="509">
        <v>6.8357917405521089</v>
      </c>
      <c r="F5" s="510">
        <v>57.616171156778002</v>
      </c>
      <c r="G5" s="509">
        <v>61.745806642389233</v>
      </c>
      <c r="H5" s="581">
        <v>10.491375529932721</v>
      </c>
    </row>
    <row r="6" spans="1:8" ht="15" x14ac:dyDescent="0.25">
      <c r="A6" s="507" t="s">
        <v>347</v>
      </c>
      <c r="B6" s="580">
        <v>0</v>
      </c>
      <c r="C6" s="523" t="s">
        <v>142</v>
      </c>
      <c r="D6" s="511">
        <v>0</v>
      </c>
      <c r="E6" s="514" t="s">
        <v>142</v>
      </c>
      <c r="F6" s="511">
        <v>0</v>
      </c>
      <c r="G6" s="514">
        <v>-100</v>
      </c>
      <c r="H6" s="582">
        <v>0</v>
      </c>
    </row>
    <row r="7" spans="1:8" ht="15" x14ac:dyDescent="0.25">
      <c r="A7" s="507" t="s">
        <v>525</v>
      </c>
      <c r="B7" s="580">
        <v>26.818000000000001</v>
      </c>
      <c r="C7" s="523">
        <v>76.923076923076934</v>
      </c>
      <c r="D7" s="511">
        <v>71.126000000000005</v>
      </c>
      <c r="E7" s="523">
        <v>7.0175438596491251</v>
      </c>
      <c r="F7" s="513">
        <v>328.81200000000001</v>
      </c>
      <c r="G7" s="512">
        <v>2.1739130434782545</v>
      </c>
      <c r="H7" s="583">
        <v>59.873644872398202</v>
      </c>
    </row>
    <row r="8" spans="1:8" ht="15" x14ac:dyDescent="0.25">
      <c r="A8" s="507" t="s">
        <v>535</v>
      </c>
      <c r="B8" s="580">
        <v>19.942170000000001</v>
      </c>
      <c r="C8" s="523">
        <v>100.99691280565797</v>
      </c>
      <c r="D8" s="592">
        <v>40.03201</v>
      </c>
      <c r="E8" s="514">
        <v>55.30501179762247</v>
      </c>
      <c r="F8" s="513">
        <v>162.74834999999999</v>
      </c>
      <c r="G8" s="514">
        <v>56.652711038607897</v>
      </c>
      <c r="H8" s="583">
        <v>29.63497959766908</v>
      </c>
    </row>
    <row r="9" spans="1:8" x14ac:dyDescent="0.2">
      <c r="A9" s="515" t="s">
        <v>186</v>
      </c>
      <c r="B9" s="516">
        <v>51.043751126230006</v>
      </c>
      <c r="C9" s="517">
        <v>69.483125537493393</v>
      </c>
      <c r="D9" s="518">
        <v>124.28336028247401</v>
      </c>
      <c r="E9" s="517">
        <v>18.904232007829481</v>
      </c>
      <c r="F9" s="518">
        <v>549.17652115677799</v>
      </c>
      <c r="G9" s="517">
        <v>12.729186414104795</v>
      </c>
      <c r="H9" s="517">
        <v>100</v>
      </c>
    </row>
    <row r="10" spans="1:8" x14ac:dyDescent="0.2">
      <c r="A10" s="563" t="s">
        <v>247</v>
      </c>
      <c r="B10" s="503">
        <f>B9/'Consumo de gas natural'!B8*100</f>
        <v>0.17701189237687587</v>
      </c>
      <c r="C10" s="75"/>
      <c r="D10" s="97">
        <f>D9/'Consumo de gas natural'!D8*100</f>
        <v>0.13558875028089504</v>
      </c>
      <c r="E10" s="75"/>
      <c r="F10" s="97">
        <f>F9/'Consumo de gas natural'!F8*100</f>
        <v>0.15926865104017737</v>
      </c>
      <c r="G10" s="190"/>
      <c r="H10" s="504"/>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3"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7" priority="1" operator="equal">
      <formula>0</formula>
    </cfRule>
    <cfRule type="cellIs" dxfId="6" priority="2" operator="between">
      <formula>-0.49</formula>
      <formula>0.49</formula>
    </cfRule>
  </conditionalFormatting>
  <conditionalFormatting sqref="B19:B24">
    <cfRule type="cellIs" dxfId="5" priority="29" operator="between">
      <formula>0.00001</formula>
      <formula>0.499</formula>
    </cfRule>
  </conditionalFormatting>
  <conditionalFormatting sqref="B7:E7">
    <cfRule type="cellIs" dxfId="4" priority="14" operator="equal">
      <formula>0</formula>
    </cfRule>
    <cfRule type="cellIs" dxfId="3"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3" t="s">
        <v>349</v>
      </c>
      <c r="B3" s="234"/>
      <c r="C3" s="235"/>
      <c r="D3" s="233" t="s">
        <v>350</v>
      </c>
      <c r="E3" s="234"/>
    </row>
    <row r="4" spans="1:5" x14ac:dyDescent="0.2">
      <c r="A4" s="145" t="s">
        <v>351</v>
      </c>
      <c r="B4" s="171">
        <v>37933.783831126231</v>
      </c>
      <c r="C4" s="236"/>
      <c r="D4" s="145" t="s">
        <v>352</v>
      </c>
      <c r="E4" s="171">
        <v>7833.4559300000064</v>
      </c>
    </row>
    <row r="5" spans="1:5" x14ac:dyDescent="0.2">
      <c r="A5" s="18" t="s">
        <v>353</v>
      </c>
      <c r="B5" s="237">
        <v>51.043751126230006</v>
      </c>
      <c r="C5" s="236"/>
      <c r="D5" s="18" t="s">
        <v>354</v>
      </c>
      <c r="E5" s="238">
        <v>7833.4559300000064</v>
      </c>
    </row>
    <row r="6" spans="1:5" x14ac:dyDescent="0.2">
      <c r="A6" s="18" t="s">
        <v>355</v>
      </c>
      <c r="B6" s="237">
        <v>29972.911489999999</v>
      </c>
      <c r="C6" s="236"/>
      <c r="D6" s="145" t="s">
        <v>357</v>
      </c>
      <c r="E6" s="171">
        <v>28836.34</v>
      </c>
    </row>
    <row r="7" spans="1:5" x14ac:dyDescent="0.2">
      <c r="A7" s="18" t="s">
        <v>356</v>
      </c>
      <c r="B7" s="237">
        <v>7909.8285900000001</v>
      </c>
      <c r="C7" s="236"/>
      <c r="D7" s="18" t="s">
        <v>358</v>
      </c>
      <c r="E7" s="238">
        <v>21407.784</v>
      </c>
    </row>
    <row r="8" spans="1:5" x14ac:dyDescent="0.2">
      <c r="A8" s="444"/>
      <c r="B8" s="445"/>
      <c r="C8" s="236"/>
      <c r="D8" s="18" t="s">
        <v>359</v>
      </c>
      <c r="E8" s="238">
        <v>6471.9340000000002</v>
      </c>
    </row>
    <row r="9" spans="1:5" x14ac:dyDescent="0.2">
      <c r="A9" s="145" t="s">
        <v>256</v>
      </c>
      <c r="B9" s="171">
        <v>-1443</v>
      </c>
      <c r="C9" s="236"/>
      <c r="D9" s="18" t="s">
        <v>360</v>
      </c>
      <c r="E9" s="238">
        <v>956.62199999999996</v>
      </c>
    </row>
    <row r="10" spans="1:5" x14ac:dyDescent="0.2">
      <c r="A10" s="18"/>
      <c r="B10" s="237"/>
      <c r="C10" s="236"/>
      <c r="D10" s="145" t="s">
        <v>361</v>
      </c>
      <c r="E10" s="171">
        <v>-179.01209887377536</v>
      </c>
    </row>
    <row r="11" spans="1:5" x14ac:dyDescent="0.2">
      <c r="A11" s="173" t="s">
        <v>114</v>
      </c>
      <c r="B11" s="174">
        <v>36490.783831126231</v>
      </c>
      <c r="C11" s="236"/>
      <c r="D11" s="173" t="s">
        <v>114</v>
      </c>
      <c r="E11" s="174">
        <v>36490.783831126231</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G262"/>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1" t="s">
        <v>492</v>
      </c>
      <c r="B1" s="771"/>
      <c r="C1" s="771"/>
      <c r="D1" s="771"/>
      <c r="E1" s="771"/>
      <c r="F1" s="192"/>
    </row>
    <row r="2" spans="1:8" x14ac:dyDescent="0.2">
      <c r="A2" s="772"/>
      <c r="B2" s="772"/>
      <c r="C2" s="772"/>
      <c r="D2" s="772"/>
      <c r="E2" s="772"/>
      <c r="H2" s="55" t="s">
        <v>362</v>
      </c>
    </row>
    <row r="3" spans="1:8" x14ac:dyDescent="0.2">
      <c r="A3" s="56"/>
      <c r="B3" s="56"/>
      <c r="C3" s="629" t="s">
        <v>491</v>
      </c>
      <c r="D3" s="629" t="s">
        <v>583</v>
      </c>
      <c r="E3" s="629" t="s">
        <v>640</v>
      </c>
      <c r="F3" s="629" t="s">
        <v>583</v>
      </c>
      <c r="G3" s="629" t="s">
        <v>639</v>
      </c>
      <c r="H3" s="629" t="s">
        <v>583</v>
      </c>
    </row>
    <row r="4" spans="1:8" ht="15" x14ac:dyDescent="0.25">
      <c r="A4" s="644">
        <v>2018</v>
      </c>
      <c r="B4" s="563" t="s">
        <v>509</v>
      </c>
      <c r="C4" s="633" t="s">
        <v>509</v>
      </c>
      <c r="D4" s="633" t="s">
        <v>509</v>
      </c>
      <c r="E4" s="633" t="s">
        <v>509</v>
      </c>
      <c r="F4" s="633" t="s">
        <v>509</v>
      </c>
      <c r="G4" s="633" t="s">
        <v>509</v>
      </c>
      <c r="H4" s="633" t="s">
        <v>509</v>
      </c>
    </row>
    <row r="5" spans="1:8" ht="15" x14ac:dyDescent="0.25">
      <c r="A5" s="672" t="s">
        <v>509</v>
      </c>
      <c r="B5" s="18" t="s">
        <v>658</v>
      </c>
      <c r="C5" s="239">
        <v>8.8541459599999985</v>
      </c>
      <c r="D5" s="446">
        <v>4.9340608976620333</v>
      </c>
      <c r="E5" s="239">
        <v>6.9721119600000003</v>
      </c>
      <c r="F5" s="446">
        <v>6.5668899079786245</v>
      </c>
      <c r="G5" s="239" t="s">
        <v>142</v>
      </c>
      <c r="H5" s="446" t="s">
        <v>142</v>
      </c>
    </row>
    <row r="6" spans="1:8" ht="15" x14ac:dyDescent="0.25">
      <c r="A6" s="672" t="s">
        <v>509</v>
      </c>
      <c r="B6" s="18" t="s">
        <v>659</v>
      </c>
      <c r="C6" s="239">
        <v>8.6007973699999987</v>
      </c>
      <c r="D6" s="446">
        <v>-2.8613554728433672</v>
      </c>
      <c r="E6" s="239">
        <v>6.7187633700000005</v>
      </c>
      <c r="F6" s="446">
        <v>-3.6337424220020682</v>
      </c>
      <c r="G6" s="239" t="s">
        <v>142</v>
      </c>
      <c r="H6" s="446" t="s">
        <v>142</v>
      </c>
    </row>
    <row r="7" spans="1:8" ht="15" x14ac:dyDescent="0.25">
      <c r="A7" s="672" t="s">
        <v>509</v>
      </c>
      <c r="B7" s="18" t="s">
        <v>661</v>
      </c>
      <c r="C7" s="239">
        <v>8.8592170699999997</v>
      </c>
      <c r="D7" s="446">
        <v>3.0046016535790225</v>
      </c>
      <c r="E7" s="239">
        <v>6.9771830700000006</v>
      </c>
      <c r="F7" s="446">
        <v>3.8462390438376182</v>
      </c>
      <c r="G7" s="239" t="s">
        <v>142</v>
      </c>
      <c r="H7" s="446" t="s">
        <v>142</v>
      </c>
    </row>
    <row r="8" spans="1:8" ht="15" x14ac:dyDescent="0.25">
      <c r="A8" s="672" t="s">
        <v>509</v>
      </c>
      <c r="B8" s="18" t="s">
        <v>660</v>
      </c>
      <c r="C8" s="239">
        <v>9.4778791799999986</v>
      </c>
      <c r="D8" s="446">
        <v>6.9832594134641628</v>
      </c>
      <c r="E8" s="239">
        <v>7.5958451799999995</v>
      </c>
      <c r="F8" s="446">
        <v>8.8669324538735204</v>
      </c>
      <c r="G8" s="239" t="s">
        <v>142</v>
      </c>
      <c r="H8" s="446" t="s">
        <v>142</v>
      </c>
    </row>
    <row r="9" spans="1:8" ht="15" x14ac:dyDescent="0.25">
      <c r="A9" s="644">
        <v>2019</v>
      </c>
      <c r="B9" s="563" t="s">
        <v>509</v>
      </c>
      <c r="C9" s="633" t="s">
        <v>509</v>
      </c>
      <c r="D9" s="633" t="s">
        <v>509</v>
      </c>
      <c r="E9" s="633" t="s">
        <v>509</v>
      </c>
      <c r="F9" s="633" t="s">
        <v>509</v>
      </c>
      <c r="G9" s="633" t="s">
        <v>509</v>
      </c>
      <c r="H9" s="633" t="s">
        <v>509</v>
      </c>
    </row>
    <row r="10" spans="1:8" ht="15" x14ac:dyDescent="0.25">
      <c r="A10" s="672" t="s">
        <v>509</v>
      </c>
      <c r="B10" s="18" t="s">
        <v>658</v>
      </c>
      <c r="C10" s="239">
        <v>9.1141193000000005</v>
      </c>
      <c r="D10" s="446">
        <v>-3.8379881521131418</v>
      </c>
      <c r="E10" s="239">
        <v>7.2296652999999997</v>
      </c>
      <c r="F10" s="446">
        <v>-4.8207917792237023</v>
      </c>
      <c r="G10" s="239" t="s">
        <v>142</v>
      </c>
      <c r="H10" s="446" t="s">
        <v>142</v>
      </c>
    </row>
    <row r="11" spans="1:8" ht="15" x14ac:dyDescent="0.25">
      <c r="A11" s="672" t="s">
        <v>509</v>
      </c>
      <c r="B11" s="18" t="s">
        <v>659</v>
      </c>
      <c r="C11" s="239">
        <v>8.6282825199999991</v>
      </c>
      <c r="D11" s="446">
        <v>-5.3305949155175245</v>
      </c>
      <c r="E11" s="239">
        <v>6.7438285199999992</v>
      </c>
      <c r="F11" s="446">
        <v>-6.7200452557603256</v>
      </c>
      <c r="G11" s="239" t="s">
        <v>142</v>
      </c>
      <c r="H11" s="446" t="s">
        <v>142</v>
      </c>
    </row>
    <row r="12" spans="1:8" ht="15" x14ac:dyDescent="0.25">
      <c r="A12" s="644">
        <v>2020</v>
      </c>
      <c r="B12" s="563" t="s">
        <v>509</v>
      </c>
      <c r="C12" s="633" t="s">
        <v>509</v>
      </c>
      <c r="D12" s="633" t="s">
        <v>509</v>
      </c>
      <c r="E12" s="633" t="s">
        <v>509</v>
      </c>
      <c r="F12" s="633" t="s">
        <v>509</v>
      </c>
      <c r="G12" s="633" t="s">
        <v>509</v>
      </c>
      <c r="H12" s="633" t="s">
        <v>509</v>
      </c>
    </row>
    <row r="13" spans="1:8" ht="15" x14ac:dyDescent="0.25">
      <c r="A13" s="672" t="s">
        <v>509</v>
      </c>
      <c r="B13" s="18" t="s">
        <v>658</v>
      </c>
      <c r="C13" s="239">
        <v>8.3495372399999983</v>
      </c>
      <c r="D13" s="446">
        <v>-3.2305998250970669</v>
      </c>
      <c r="E13" s="239">
        <v>6.4662932399999997</v>
      </c>
      <c r="F13" s="446">
        <v>-4.1153964573227242</v>
      </c>
      <c r="G13" s="239" t="s">
        <v>142</v>
      </c>
      <c r="H13" s="446" t="s">
        <v>142</v>
      </c>
    </row>
    <row r="14" spans="1:8" ht="15" x14ac:dyDescent="0.25">
      <c r="A14" s="672" t="s">
        <v>509</v>
      </c>
      <c r="B14" s="18" t="s">
        <v>661</v>
      </c>
      <c r="C14" s="239">
        <v>7.9797079999999987</v>
      </c>
      <c r="D14" s="446">
        <v>-4.4293381701235424</v>
      </c>
      <c r="E14" s="239">
        <v>6.0964640000000001</v>
      </c>
      <c r="F14" s="446">
        <v>-5.7193391371777569</v>
      </c>
      <c r="G14" s="239" t="s">
        <v>142</v>
      </c>
      <c r="H14" s="446" t="s">
        <v>142</v>
      </c>
    </row>
    <row r="15" spans="1:8" ht="15" x14ac:dyDescent="0.25">
      <c r="A15" s="672" t="s">
        <v>509</v>
      </c>
      <c r="B15" s="18" t="s">
        <v>660</v>
      </c>
      <c r="C15" s="239">
        <v>7.7840267999999995</v>
      </c>
      <c r="D15" s="446">
        <v>-2.452235094316725</v>
      </c>
      <c r="E15" s="239">
        <v>5.7697397999999991</v>
      </c>
      <c r="F15" s="446">
        <v>-5.3592410288980794</v>
      </c>
      <c r="G15" s="239" t="s">
        <v>142</v>
      </c>
      <c r="H15" s="446" t="s">
        <v>142</v>
      </c>
    </row>
    <row r="16" spans="1:8" ht="15" x14ac:dyDescent="0.25">
      <c r="A16" s="644">
        <v>2021</v>
      </c>
      <c r="B16" s="563" t="s">
        <v>509</v>
      </c>
      <c r="C16" s="633" t="s">
        <v>509</v>
      </c>
      <c r="D16" s="633" t="s">
        <v>509</v>
      </c>
      <c r="E16" s="633" t="s">
        <v>509</v>
      </c>
      <c r="F16" s="633" t="s">
        <v>509</v>
      </c>
      <c r="G16" s="633" t="s">
        <v>509</v>
      </c>
      <c r="H16" s="633" t="s">
        <v>509</v>
      </c>
    </row>
    <row r="17" spans="1:8" ht="15" x14ac:dyDescent="0.25">
      <c r="A17" s="672" t="s">
        <v>509</v>
      </c>
      <c r="B17" s="18" t="s">
        <v>658</v>
      </c>
      <c r="C17" s="239">
        <v>8.1517022399999988</v>
      </c>
      <c r="D17" s="446">
        <v>4.7234606129567709</v>
      </c>
      <c r="E17" s="239">
        <v>6.1374152400000002</v>
      </c>
      <c r="F17" s="446">
        <v>6.3724787034590564</v>
      </c>
      <c r="G17" s="239" t="s">
        <v>142</v>
      </c>
      <c r="H17" s="446" t="s">
        <v>142</v>
      </c>
    </row>
    <row r="18" spans="1:8" s="1" customFormat="1" ht="15" x14ac:dyDescent="0.25">
      <c r="A18" s="672" t="s">
        <v>509</v>
      </c>
      <c r="B18" s="18" t="s">
        <v>661</v>
      </c>
      <c r="C18" s="239">
        <v>8.3919162799999985</v>
      </c>
      <c r="D18" s="446">
        <v>2.9467960547096692</v>
      </c>
      <c r="E18" s="239">
        <v>6.3776292799999998</v>
      </c>
      <c r="F18" s="446">
        <v>3.9139284308877831</v>
      </c>
      <c r="G18" s="239" t="s">
        <v>142</v>
      </c>
      <c r="H18" s="446" t="s">
        <v>142</v>
      </c>
    </row>
    <row r="19" spans="1:8" s="1" customFormat="1" ht="15" x14ac:dyDescent="0.25">
      <c r="A19" s="672" t="s">
        <v>509</v>
      </c>
      <c r="B19" s="18" t="s">
        <v>660</v>
      </c>
      <c r="C19" s="239">
        <v>8.3238000000000003</v>
      </c>
      <c r="D19" s="446">
        <v>-0.81</v>
      </c>
      <c r="E19" s="239">
        <v>7.1341999999999999</v>
      </c>
      <c r="F19" s="446">
        <v>11.86</v>
      </c>
      <c r="G19" s="239">
        <v>6.7427999999999999</v>
      </c>
      <c r="H19" s="446" t="s">
        <v>142</v>
      </c>
    </row>
    <row r="20" spans="1:8" s="1" customFormat="1" ht="15" x14ac:dyDescent="0.25">
      <c r="A20" s="644">
        <v>2022</v>
      </c>
      <c r="B20" s="563" t="s">
        <v>509</v>
      </c>
      <c r="C20" s="633" t="s">
        <v>509</v>
      </c>
      <c r="D20" s="633" t="s">
        <v>509</v>
      </c>
      <c r="E20" s="633" t="s">
        <v>509</v>
      </c>
      <c r="F20" s="633" t="s">
        <v>509</v>
      </c>
      <c r="G20" s="633" t="s">
        <v>509</v>
      </c>
      <c r="H20" s="633" t="s">
        <v>509</v>
      </c>
    </row>
    <row r="21" spans="1:8" s="1" customFormat="1" ht="15" x14ac:dyDescent="0.25">
      <c r="A21" s="672" t="s">
        <v>509</v>
      </c>
      <c r="B21" s="18" t="s">
        <v>658</v>
      </c>
      <c r="C21" s="239">
        <v>8.7993390099999989</v>
      </c>
      <c r="D21" s="446">
        <v>5.712735698136596</v>
      </c>
      <c r="E21" s="239">
        <v>7.6110379399999983</v>
      </c>
      <c r="F21" s="446">
        <v>6.6834530348602481</v>
      </c>
      <c r="G21" s="239">
        <v>7.2198340499999993</v>
      </c>
      <c r="H21" s="446">
        <v>7.0746595149630291</v>
      </c>
    </row>
    <row r="22" spans="1:8" s="1" customFormat="1" ht="15" x14ac:dyDescent="0.25">
      <c r="A22" s="672" t="s">
        <v>509</v>
      </c>
      <c r="B22" s="18" t="s">
        <v>659</v>
      </c>
      <c r="C22" s="239">
        <v>9.3430694499999998</v>
      </c>
      <c r="D22" s="446">
        <v>6.1792191365974087</v>
      </c>
      <c r="E22" s="239">
        <v>8.154769589999999</v>
      </c>
      <c r="F22" s="446">
        <v>7.1439881693718217</v>
      </c>
      <c r="G22" s="239">
        <v>7.7635644899999985</v>
      </c>
      <c r="H22" s="446">
        <v>7.5310656205456574</v>
      </c>
    </row>
    <row r="23" spans="1:8" s="1" customFormat="1" ht="15" x14ac:dyDescent="0.25">
      <c r="A23" s="672" t="s">
        <v>509</v>
      </c>
      <c r="B23" s="18" t="s">
        <v>661</v>
      </c>
      <c r="C23" s="239">
        <v>9.9683611499999998</v>
      </c>
      <c r="D23" s="446">
        <v>6.692572535677769</v>
      </c>
      <c r="E23" s="239">
        <v>8.780061289999999</v>
      </c>
      <c r="F23" s="446">
        <v>7.6678034014201994</v>
      </c>
      <c r="G23" s="239">
        <v>8.3888561899999985</v>
      </c>
      <c r="H23" s="446">
        <v>8.0541831114485927</v>
      </c>
    </row>
    <row r="24" spans="1:8" s="1" customFormat="1" ht="15" x14ac:dyDescent="0.25">
      <c r="A24" s="709" t="s">
        <v>509</v>
      </c>
      <c r="B24" s="444" t="s">
        <v>660</v>
      </c>
      <c r="C24" s="710">
        <v>9.0315361499999991</v>
      </c>
      <c r="D24" s="711">
        <v>-9.3979841410541258</v>
      </c>
      <c r="E24" s="710">
        <v>8.1181600500000002</v>
      </c>
      <c r="F24" s="711">
        <v>-7.5386858717474725</v>
      </c>
      <c r="G24" s="710">
        <v>7.8286649000000006</v>
      </c>
      <c r="H24" s="711">
        <v>-6.6778029961674434</v>
      </c>
    </row>
    <row r="25" spans="1:8" s="1" customFormat="1" ht="15" x14ac:dyDescent="0.25">
      <c r="A25" s="644">
        <v>2023</v>
      </c>
      <c r="B25" s="563" t="s">
        <v>509</v>
      </c>
      <c r="C25" s="633" t="s">
        <v>509</v>
      </c>
      <c r="D25" s="633" t="s">
        <v>509</v>
      </c>
      <c r="E25" s="633" t="s">
        <v>509</v>
      </c>
      <c r="F25" s="633" t="s">
        <v>509</v>
      </c>
      <c r="G25" s="633" t="s">
        <v>509</v>
      </c>
      <c r="H25" s="633" t="s">
        <v>509</v>
      </c>
    </row>
    <row r="26" spans="1:8" s="1" customFormat="1" ht="15" x14ac:dyDescent="0.25">
      <c r="A26" s="709" t="s">
        <v>509</v>
      </c>
      <c r="B26" s="444" t="s">
        <v>658</v>
      </c>
      <c r="C26" s="710">
        <v>9.7491355500000001</v>
      </c>
      <c r="D26" s="711">
        <v>7.9454855528646817</v>
      </c>
      <c r="E26" s="710">
        <v>8.8357594499999994</v>
      </c>
      <c r="F26" s="711">
        <v>8.839434004506959</v>
      </c>
      <c r="G26" s="710">
        <v>8.5462643000000007</v>
      </c>
      <c r="H26" s="711">
        <v>9.1663062497412557</v>
      </c>
    </row>
    <row r="27" spans="1:8" s="1" customFormat="1" x14ac:dyDescent="0.2">
      <c r="A27" s="80" t="s">
        <v>258</v>
      </c>
      <c r="H27" s="161" t="s">
        <v>570</v>
      </c>
    </row>
    <row r="28" spans="1:8" s="1" customFormat="1" x14ac:dyDescent="0.2">
      <c r="A28" s="80" t="s">
        <v>699</v>
      </c>
      <c r="H28" s="161"/>
    </row>
    <row r="29" spans="1:8" s="1" customFormat="1" x14ac:dyDescent="0.2"/>
    <row r="30" spans="1:8" s="1" customFormat="1" x14ac:dyDescent="0.2">
      <c r="B30" s="1" t="s">
        <v>678</v>
      </c>
    </row>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1">
        <f>INDICE!A3</f>
        <v>44986</v>
      </c>
      <c r="C3" s="782"/>
      <c r="D3" s="782" t="s">
        <v>115</v>
      </c>
      <c r="E3" s="782"/>
      <c r="F3" s="782" t="s">
        <v>116</v>
      </c>
      <c r="G3" s="782"/>
      <c r="H3" s="782"/>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4">
        <v>180.27629999999999</v>
      </c>
      <c r="C5" s="72">
        <v>-3.2548218758496219</v>
      </c>
      <c r="D5" s="71">
        <v>580.74738999999988</v>
      </c>
      <c r="E5" s="72">
        <v>5.5635216054553656</v>
      </c>
      <c r="F5" s="71">
        <v>2026.80384</v>
      </c>
      <c r="G5" s="72">
        <v>13.242464194262269</v>
      </c>
      <c r="H5" s="307">
        <v>3.515817531014954</v>
      </c>
      <c r="I5"/>
    </row>
    <row r="6" spans="1:9" ht="14.25" x14ac:dyDescent="0.2">
      <c r="A6" s="3" t="s">
        <v>48</v>
      </c>
      <c r="B6" s="305">
        <v>494.61110000000014</v>
      </c>
      <c r="C6" s="59">
        <v>14.00304168778243</v>
      </c>
      <c r="D6" s="58">
        <v>1317.2831199999998</v>
      </c>
      <c r="E6" s="59">
        <v>5.7751065547496223</v>
      </c>
      <c r="F6" s="58">
        <v>5826.7891799999989</v>
      </c>
      <c r="G6" s="59">
        <v>6.0698498746217062</v>
      </c>
      <c r="H6" s="308">
        <v>10.10750381673455</v>
      </c>
      <c r="I6"/>
    </row>
    <row r="7" spans="1:9" ht="14.25" x14ac:dyDescent="0.2">
      <c r="A7" s="3" t="s">
        <v>49</v>
      </c>
      <c r="B7" s="305">
        <v>491.52109999999999</v>
      </c>
      <c r="C7" s="59">
        <v>20.013025798689608</v>
      </c>
      <c r="D7" s="58">
        <v>1344.5310799999995</v>
      </c>
      <c r="E7" s="59">
        <v>23.483489275277474</v>
      </c>
      <c r="F7" s="58">
        <v>6126.7052699999986</v>
      </c>
      <c r="G7" s="59">
        <v>50.342177539826984</v>
      </c>
      <c r="H7" s="308">
        <v>10.627756554688441</v>
      </c>
      <c r="I7"/>
    </row>
    <row r="8" spans="1:9" ht="14.25" x14ac:dyDescent="0.2">
      <c r="A8" s="3" t="s">
        <v>122</v>
      </c>
      <c r="B8" s="305">
        <v>2725.5598999999979</v>
      </c>
      <c r="C8" s="59">
        <v>5.8291064261161329</v>
      </c>
      <c r="D8" s="58">
        <v>7590.4958199999965</v>
      </c>
      <c r="E8" s="59">
        <v>-2.9925944195242375</v>
      </c>
      <c r="F8" s="58">
        <v>31509.621999999996</v>
      </c>
      <c r="G8" s="59">
        <v>-0.5946881654570324</v>
      </c>
      <c r="H8" s="308">
        <v>54.658511710365843</v>
      </c>
      <c r="I8"/>
    </row>
    <row r="9" spans="1:9" ht="14.25" x14ac:dyDescent="0.2">
      <c r="A9" s="3" t="s">
        <v>123</v>
      </c>
      <c r="B9" s="305">
        <v>656.61752999999987</v>
      </c>
      <c r="C9" s="59">
        <v>1.288459393683028</v>
      </c>
      <c r="D9" s="58">
        <v>1744.7229299999999</v>
      </c>
      <c r="E9" s="59">
        <v>0.36612935530108109</v>
      </c>
      <c r="F9" s="58">
        <v>7559.2892400000001</v>
      </c>
      <c r="G9" s="73">
        <v>15.201956305827469</v>
      </c>
      <c r="H9" s="308">
        <v>13.112804064948241</v>
      </c>
      <c r="I9"/>
    </row>
    <row r="10" spans="1:9" ht="14.25" x14ac:dyDescent="0.2">
      <c r="A10" s="3" t="s">
        <v>601</v>
      </c>
      <c r="B10" s="305">
        <v>427.40699999999998</v>
      </c>
      <c r="C10" s="333">
        <v>3.8116508202001791</v>
      </c>
      <c r="D10" s="58">
        <v>1190.6768331482169</v>
      </c>
      <c r="E10" s="333">
        <v>-7.1471495683703035</v>
      </c>
      <c r="F10" s="58">
        <v>4598.9426314945085</v>
      </c>
      <c r="G10" s="59">
        <v>-10.455532556695085</v>
      </c>
      <c r="H10" s="308">
        <v>7.977606322247957</v>
      </c>
      <c r="I10"/>
    </row>
    <row r="11" spans="1:9" ht="14.25" x14ac:dyDescent="0.2">
      <c r="A11" s="60" t="s">
        <v>602</v>
      </c>
      <c r="B11" s="61">
        <v>4975.9929299999985</v>
      </c>
      <c r="C11" s="62">
        <v>6.6626395063059505</v>
      </c>
      <c r="D11" s="61">
        <v>13768.457173148214</v>
      </c>
      <c r="E11" s="62">
        <v>0.28244768262283831</v>
      </c>
      <c r="F11" s="61">
        <v>57648.152161494509</v>
      </c>
      <c r="G11" s="62">
        <v>5.2854546490448531</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8" priority="6" operator="equal">
      <formula>0</formula>
    </cfRule>
    <cfRule type="cellIs" dxfId="197" priority="7" operator="between">
      <formula>0</formula>
      <formula>0.5</formula>
    </cfRule>
  </conditionalFormatting>
  <conditionalFormatting sqref="E10">
    <cfRule type="cellIs" dxfId="196" priority="8" operator="equal">
      <formula>0</formula>
    </cfRule>
    <cfRule type="cellIs" dxfId="195"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t="s">
        <v>509</v>
      </c>
      <c r="H3" s="145" t="s">
        <v>509</v>
      </c>
      <c r="I3" s="145" t="s">
        <v>509</v>
      </c>
      <c r="J3" s="145" t="s">
        <v>509</v>
      </c>
      <c r="K3" s="145">
        <v>2023</v>
      </c>
      <c r="L3" s="145" t="s">
        <v>509</v>
      </c>
      <c r="M3" s="145" t="s">
        <v>509</v>
      </c>
    </row>
    <row r="4" spans="1:13" x14ac:dyDescent="0.2">
      <c r="B4" s="542">
        <v>44652</v>
      </c>
      <c r="C4" s="542">
        <v>44682</v>
      </c>
      <c r="D4" s="542">
        <v>44713</v>
      </c>
      <c r="E4" s="542">
        <v>44743</v>
      </c>
      <c r="F4" s="542">
        <v>44774</v>
      </c>
      <c r="G4" s="542">
        <v>44805</v>
      </c>
      <c r="H4" s="542">
        <v>44835</v>
      </c>
      <c r="I4" s="542">
        <v>44866</v>
      </c>
      <c r="J4" s="542">
        <v>44896</v>
      </c>
      <c r="K4" s="542">
        <v>44927</v>
      </c>
      <c r="L4" s="542">
        <v>44958</v>
      </c>
      <c r="M4" s="542">
        <v>44986</v>
      </c>
    </row>
    <row r="5" spans="1:13" x14ac:dyDescent="0.2">
      <c r="A5" s="557" t="s">
        <v>540</v>
      </c>
      <c r="B5" s="544">
        <v>6.5949</v>
      </c>
      <c r="C5" s="544">
        <v>8.1437619047619041</v>
      </c>
      <c r="D5" s="544">
        <v>7.7029047619047617</v>
      </c>
      <c r="E5" s="544">
        <v>7.2839</v>
      </c>
      <c r="F5" s="544">
        <v>8.8045652173913052</v>
      </c>
      <c r="G5" s="544">
        <v>7.8799047619047622</v>
      </c>
      <c r="H5" s="544">
        <v>5.6883333333333326</v>
      </c>
      <c r="I5" s="544">
        <v>5.3951499999999992</v>
      </c>
      <c r="J5" s="544">
        <v>5.5291904761904771</v>
      </c>
      <c r="K5" s="544">
        <v>3.2797142857142854</v>
      </c>
      <c r="L5" s="544">
        <v>2.380052631578947</v>
      </c>
      <c r="M5" s="544">
        <v>2.3057826086956519</v>
      </c>
    </row>
    <row r="6" spans="1:13" x14ac:dyDescent="0.2">
      <c r="A6" s="18" t="s">
        <v>541</v>
      </c>
      <c r="B6" s="544">
        <v>172.56736842105263</v>
      </c>
      <c r="C6" s="544">
        <v>94.19047619047619</v>
      </c>
      <c r="D6" s="544">
        <v>141.57142857142858</v>
      </c>
      <c r="E6" s="544">
        <v>243.64285714285714</v>
      </c>
      <c r="F6" s="544">
        <v>373.36956521739131</v>
      </c>
      <c r="G6" s="544">
        <v>258.18181818181819</v>
      </c>
      <c r="H6" s="544">
        <v>102.12142857142855</v>
      </c>
      <c r="I6" s="544">
        <v>134.01136363636363</v>
      </c>
      <c r="J6" s="544">
        <v>278.94499999999999</v>
      </c>
      <c r="K6" s="544">
        <v>153.21904761904761</v>
      </c>
      <c r="L6" s="544">
        <v>133.5</v>
      </c>
      <c r="M6" s="544">
        <v>110.19</v>
      </c>
    </row>
    <row r="7" spans="1:13" x14ac:dyDescent="0.2">
      <c r="A7" s="519" t="s">
        <v>542</v>
      </c>
      <c r="B7" s="544">
        <v>101.24299999999999</v>
      </c>
      <c r="C7" s="544">
        <v>88.359523809523822</v>
      </c>
      <c r="D7" s="544">
        <v>107.96809523809523</v>
      </c>
      <c r="E7" s="544">
        <v>171.82380952380956</v>
      </c>
      <c r="F7" s="544">
        <v>235.55347826086958</v>
      </c>
      <c r="G7" s="544">
        <v>191.25545454545457</v>
      </c>
      <c r="H7" s="544">
        <v>72.65761904761905</v>
      </c>
      <c r="I7" s="544">
        <v>96.775000000000006</v>
      </c>
      <c r="J7" s="544">
        <v>117.05850000000001</v>
      </c>
      <c r="K7" s="544">
        <v>62.537142857142854</v>
      </c>
      <c r="L7" s="544">
        <v>53.284500000000001</v>
      </c>
      <c r="M7" s="584">
        <v>44.182173913043478</v>
      </c>
    </row>
    <row r="8" spans="1:13" x14ac:dyDescent="0.2">
      <c r="A8" s="444" t="s">
        <v>543</v>
      </c>
      <c r="B8" s="585">
        <v>87.852333333333334</v>
      </c>
      <c r="C8" s="585">
        <v>77.260645161290327</v>
      </c>
      <c r="D8" s="585">
        <v>96.655333333333346</v>
      </c>
      <c r="E8" s="585">
        <v>126.1383870967742</v>
      </c>
      <c r="F8" s="585">
        <v>165.85419354838709</v>
      </c>
      <c r="G8" s="585">
        <v>115.69566666666665</v>
      </c>
      <c r="H8" s="585">
        <v>64.837096774193554</v>
      </c>
      <c r="I8" s="585">
        <v>63.028000000000006</v>
      </c>
      <c r="J8" s="585">
        <v>100.43096774193546</v>
      </c>
      <c r="K8" s="585">
        <v>60.378064516129037</v>
      </c>
      <c r="L8" s="585">
        <v>51.861071428571428</v>
      </c>
      <c r="M8" s="585">
        <v>43.510000000000005</v>
      </c>
    </row>
    <row r="9" spans="1:13" x14ac:dyDescent="0.2">
      <c r="M9" s="161" t="s">
        <v>544</v>
      </c>
    </row>
    <row r="10" spans="1:13" x14ac:dyDescent="0.2">
      <c r="A10" s="44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22">
        <f>INDICE!A3</f>
        <v>44986</v>
      </c>
      <c r="C3" s="823">
        <v>41671</v>
      </c>
      <c r="D3" s="822">
        <f>DATE(YEAR(B3),MONTH(B3)-1,1)</f>
        <v>44958</v>
      </c>
      <c r="E3" s="823"/>
      <c r="F3" s="822">
        <f>DATE(YEAR(B3)-1,MONTH(B3),1)</f>
        <v>44621</v>
      </c>
      <c r="G3" s="823"/>
      <c r="H3" s="774" t="s">
        <v>421</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2">
        <f>D3</f>
        <v>44958</v>
      </c>
      <c r="I4" s="284">
        <f>F3</f>
        <v>44621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365</v>
      </c>
      <c r="B5" s="238">
        <v>5571.7</v>
      </c>
      <c r="C5" s="449">
        <v>37.362044020383131</v>
      </c>
      <c r="D5" s="238">
        <v>5673.9840000000004</v>
      </c>
      <c r="E5" s="449">
        <v>36.005552764845895</v>
      </c>
      <c r="F5" s="238">
        <v>5307.3429999999998</v>
      </c>
      <c r="G5" s="449">
        <v>36.709323828490071</v>
      </c>
      <c r="H5" s="634">
        <v>-1.8026839695001</v>
      </c>
      <c r="I5" s="244">
        <v>4.9809669358094997</v>
      </c>
      <c r="K5" s="243"/>
    </row>
    <row r="6" spans="1:71" s="13" customFormat="1" ht="15" x14ac:dyDescent="0.2">
      <c r="A6" s="16" t="s">
        <v>117</v>
      </c>
      <c r="B6" s="238">
        <v>9341.0280000000002</v>
      </c>
      <c r="C6" s="449">
        <v>62.637955979616876</v>
      </c>
      <c r="D6" s="238">
        <v>10084.652</v>
      </c>
      <c r="E6" s="449">
        <v>63.994447235154105</v>
      </c>
      <c r="F6" s="238">
        <v>9150.4089999999997</v>
      </c>
      <c r="G6" s="449">
        <v>63.290676171509915</v>
      </c>
      <c r="H6" s="244">
        <v>-7.3738191461638918</v>
      </c>
      <c r="I6" s="244">
        <v>2.083174642794662</v>
      </c>
      <c r="K6" s="243"/>
    </row>
    <row r="7" spans="1:71" s="69" customFormat="1" ht="12.75" x14ac:dyDescent="0.2">
      <c r="A7" s="76" t="s">
        <v>114</v>
      </c>
      <c r="B7" s="77">
        <v>14912.727999999999</v>
      </c>
      <c r="C7" s="78">
        <v>100</v>
      </c>
      <c r="D7" s="77">
        <v>15758.636</v>
      </c>
      <c r="E7" s="78">
        <v>100</v>
      </c>
      <c r="F7" s="77">
        <v>14457.752</v>
      </c>
      <c r="G7" s="78">
        <v>100</v>
      </c>
      <c r="H7" s="78">
        <v>-5.3679011305293258</v>
      </c>
      <c r="I7" s="635">
        <v>3.1469345995144939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7" t="s">
        <v>493</v>
      </c>
      <c r="B9" s="241"/>
      <c r="C9" s="242"/>
      <c r="D9" s="241"/>
      <c r="E9" s="241"/>
      <c r="F9" s="241"/>
      <c r="G9" s="241"/>
      <c r="H9" s="241"/>
      <c r="I9" s="241"/>
      <c r="J9" s="241"/>
      <c r="K9" s="241"/>
      <c r="L9" s="241"/>
    </row>
    <row r="10" spans="1:71" x14ac:dyDescent="0.2">
      <c r="A10" s="448" t="s">
        <v>464</v>
      </c>
    </row>
    <row r="11" spans="1:71" x14ac:dyDescent="0.2">
      <c r="A11" s="447"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22">
        <f>INDICE!A3</f>
        <v>44986</v>
      </c>
      <c r="C3" s="823">
        <v>41671</v>
      </c>
      <c r="D3" s="822">
        <f>DATE(YEAR(B3),MONTH(B3)-1,1)</f>
        <v>44958</v>
      </c>
      <c r="E3" s="823"/>
      <c r="F3" s="822">
        <f>DATE(YEAR(B3)-1,MONTH(B3),1)</f>
        <v>44621</v>
      </c>
      <c r="G3" s="823"/>
      <c r="H3" s="774" t="s">
        <v>421</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44958</v>
      </c>
      <c r="I4" s="284">
        <f>F3</f>
        <v>44621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466</v>
      </c>
      <c r="B5" s="238">
        <v>5579.5450000000001</v>
      </c>
      <c r="C5" s="449">
        <v>38.545389890935262</v>
      </c>
      <c r="D5" s="238">
        <v>5579.5450000000001</v>
      </c>
      <c r="E5" s="449">
        <v>36.59094048489527</v>
      </c>
      <c r="F5" s="238">
        <v>5579.5450000000001</v>
      </c>
      <c r="G5" s="449">
        <v>39.208125783572051</v>
      </c>
      <c r="H5" s="434">
        <v>0</v>
      </c>
      <c r="I5" s="434">
        <v>0</v>
      </c>
      <c r="K5" s="243"/>
    </row>
    <row r="6" spans="1:71" s="13" customFormat="1" ht="15" x14ac:dyDescent="0.2">
      <c r="A6" s="16" t="s">
        <v>515</v>
      </c>
      <c r="B6" s="238">
        <v>8895.7139499999957</v>
      </c>
      <c r="C6" s="449">
        <v>61.454610109064731</v>
      </c>
      <c r="D6" s="238">
        <v>9668.8878799999948</v>
      </c>
      <c r="E6" s="449">
        <v>63.40905951510473</v>
      </c>
      <c r="F6" s="238">
        <v>8651.0383000000038</v>
      </c>
      <c r="G6" s="449">
        <v>60.791874216427942</v>
      </c>
      <c r="H6" s="398">
        <v>-7.9965135556003517</v>
      </c>
      <c r="I6" s="398">
        <v>2.8282807394343847</v>
      </c>
      <c r="K6" s="243"/>
    </row>
    <row r="7" spans="1:71" s="69" customFormat="1" ht="12.75" x14ac:dyDescent="0.2">
      <c r="A7" s="76" t="s">
        <v>114</v>
      </c>
      <c r="B7" s="77">
        <v>14475.258949999996</v>
      </c>
      <c r="C7" s="78">
        <v>100</v>
      </c>
      <c r="D7" s="77">
        <v>15248.432879999995</v>
      </c>
      <c r="E7" s="78">
        <v>100</v>
      </c>
      <c r="F7" s="77">
        <v>14230.583300000004</v>
      </c>
      <c r="G7" s="78">
        <v>100</v>
      </c>
      <c r="H7" s="78">
        <v>-5.0705140396040438</v>
      </c>
      <c r="I7" s="78">
        <v>1.7193648696044097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7" t="s">
        <v>493</v>
      </c>
    </row>
    <row r="10" spans="1:71" x14ac:dyDescent="0.2">
      <c r="A10" s="447" t="s">
        <v>464</v>
      </c>
    </row>
    <row r="11" spans="1:71" x14ac:dyDescent="0.2">
      <c r="A11" s="433"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3" t="s">
        <v>502</v>
      </c>
      <c r="B1" s="813"/>
      <c r="C1" s="813"/>
      <c r="D1" s="813"/>
      <c r="E1" s="813"/>
      <c r="F1" s="813"/>
    </row>
    <row r="2" spans="1:9" x14ac:dyDescent="0.2">
      <c r="A2" s="814"/>
      <c r="B2" s="814"/>
      <c r="C2" s="814"/>
      <c r="D2" s="814"/>
      <c r="E2" s="814"/>
      <c r="F2" s="814"/>
      <c r="I2" s="161" t="s">
        <v>465</v>
      </c>
    </row>
    <row r="3" spans="1:9" x14ac:dyDescent="0.2">
      <c r="A3" s="252"/>
      <c r="B3" s="254"/>
      <c r="C3" s="254"/>
      <c r="D3" s="781">
        <f>INDICE!A3</f>
        <v>44986</v>
      </c>
      <c r="E3" s="781">
        <v>41671</v>
      </c>
      <c r="F3" s="781">
        <f>DATE(YEAR(D3),MONTH(D3)-1,1)</f>
        <v>44958</v>
      </c>
      <c r="G3" s="781"/>
      <c r="H3" s="784">
        <f>DATE(YEAR(D3)-1,MONTH(D3),1)</f>
        <v>44621</v>
      </c>
      <c r="I3" s="784"/>
    </row>
    <row r="4" spans="1:9" x14ac:dyDescent="0.2">
      <c r="A4" s="218"/>
      <c r="B4" s="219"/>
      <c r="C4" s="219"/>
      <c r="D4" s="82" t="s">
        <v>368</v>
      </c>
      <c r="E4" s="184" t="s">
        <v>106</v>
      </c>
      <c r="F4" s="82" t="s">
        <v>368</v>
      </c>
      <c r="G4" s="184" t="s">
        <v>106</v>
      </c>
      <c r="H4" s="82" t="s">
        <v>368</v>
      </c>
      <c r="I4" s="184" t="s">
        <v>106</v>
      </c>
    </row>
    <row r="5" spans="1:9" x14ac:dyDescent="0.2">
      <c r="A5" s="545" t="s">
        <v>367</v>
      </c>
      <c r="B5" s="166"/>
      <c r="C5" s="166"/>
      <c r="D5" s="398">
        <v>108.89113069463605</v>
      </c>
      <c r="E5" s="452">
        <v>100</v>
      </c>
      <c r="F5" s="398">
        <v>115.04052431631906</v>
      </c>
      <c r="G5" s="452">
        <v>100</v>
      </c>
      <c r="H5" s="398">
        <v>116.98129321744462</v>
      </c>
      <c r="I5" s="452">
        <v>100</v>
      </c>
    </row>
    <row r="6" spans="1:9" x14ac:dyDescent="0.2">
      <c r="A6" s="586" t="s">
        <v>462</v>
      </c>
      <c r="B6" s="166"/>
      <c r="C6" s="166"/>
      <c r="D6" s="398">
        <v>66.712800024344716</v>
      </c>
      <c r="E6" s="452">
        <v>61.265595828394659</v>
      </c>
      <c r="F6" s="398">
        <v>72.862193646027748</v>
      </c>
      <c r="G6" s="452">
        <v>63.336110539346599</v>
      </c>
      <c r="H6" s="398">
        <v>71.46386009282773</v>
      </c>
      <c r="I6" s="452">
        <v>61.089989798617495</v>
      </c>
    </row>
    <row r="7" spans="1:9" x14ac:dyDescent="0.2">
      <c r="A7" s="586" t="s">
        <v>463</v>
      </c>
      <c r="B7" s="166"/>
      <c r="C7" s="166"/>
      <c r="D7" s="398">
        <v>42.178330670291331</v>
      </c>
      <c r="E7" s="452">
        <v>38.734404171605341</v>
      </c>
      <c r="F7" s="398">
        <v>42.178330670291331</v>
      </c>
      <c r="G7" s="452">
        <v>36.663889460653408</v>
      </c>
      <c r="H7" s="398">
        <v>45.517433124616872</v>
      </c>
      <c r="I7" s="452">
        <v>38.910010201382498</v>
      </c>
    </row>
    <row r="8" spans="1:9" x14ac:dyDescent="0.2">
      <c r="A8" s="546" t="s">
        <v>608</v>
      </c>
      <c r="B8" s="251"/>
      <c r="C8" s="251"/>
      <c r="D8" s="445">
        <v>90</v>
      </c>
      <c r="E8" s="453"/>
      <c r="F8" s="445">
        <v>90</v>
      </c>
      <c r="G8" s="453"/>
      <c r="H8" s="445">
        <v>90</v>
      </c>
      <c r="I8" s="453"/>
    </row>
    <row r="9" spans="1:9" x14ac:dyDescent="0.2">
      <c r="B9" s="133"/>
      <c r="C9" s="133"/>
      <c r="D9" s="133"/>
      <c r="E9" s="223"/>
      <c r="I9" s="161" t="s">
        <v>220</v>
      </c>
    </row>
    <row r="10" spans="1:9" x14ac:dyDescent="0.2">
      <c r="A10" s="405" t="s">
        <v>575</v>
      </c>
      <c r="B10" s="249"/>
      <c r="C10" s="249"/>
      <c r="D10" s="249"/>
      <c r="E10" s="249"/>
      <c r="F10" s="249"/>
      <c r="G10" s="249"/>
      <c r="H10" s="249"/>
      <c r="I10" s="249"/>
    </row>
    <row r="11" spans="1:9" x14ac:dyDescent="0.2">
      <c r="A11" s="405" t="s">
        <v>553</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3" t="s">
        <v>466</v>
      </c>
      <c r="B1" s="813"/>
      <c r="C1" s="813"/>
      <c r="D1" s="813"/>
      <c r="E1" s="253"/>
      <c r="F1" s="1"/>
      <c r="G1" s="1"/>
      <c r="H1" s="1"/>
      <c r="I1" s="1"/>
    </row>
    <row r="2" spans="1:40" ht="15" x14ac:dyDescent="0.2">
      <c r="A2" s="813"/>
      <c r="B2" s="813"/>
      <c r="C2" s="813"/>
      <c r="D2" s="813"/>
      <c r="E2" s="253"/>
      <c r="F2" s="1"/>
      <c r="G2" s="209"/>
      <c r="H2" s="248"/>
      <c r="I2" s="247" t="s">
        <v>151</v>
      </c>
    </row>
    <row r="3" spans="1:40" x14ac:dyDescent="0.2">
      <c r="A3" s="252"/>
      <c r="B3" s="822">
        <f>INDICE!A3</f>
        <v>44986</v>
      </c>
      <c r="C3" s="823">
        <v>41671</v>
      </c>
      <c r="D3" s="822">
        <f>DATE(YEAR(B3),MONTH(B3)-1,1)</f>
        <v>44958</v>
      </c>
      <c r="E3" s="823"/>
      <c r="F3" s="822">
        <f>DATE(YEAR(B3)-1,MONTH(B3),1)</f>
        <v>44621</v>
      </c>
      <c r="G3" s="823"/>
      <c r="H3" s="774" t="s">
        <v>421</v>
      </c>
      <c r="I3" s="774"/>
    </row>
    <row r="4" spans="1:40" x14ac:dyDescent="0.2">
      <c r="A4" s="218"/>
      <c r="B4" s="184" t="s">
        <v>47</v>
      </c>
      <c r="C4" s="184" t="s">
        <v>106</v>
      </c>
      <c r="D4" s="184" t="s">
        <v>47</v>
      </c>
      <c r="E4" s="184" t="s">
        <v>106</v>
      </c>
      <c r="F4" s="184" t="s">
        <v>47</v>
      </c>
      <c r="G4" s="184" t="s">
        <v>106</v>
      </c>
      <c r="H4" s="689">
        <f>D3</f>
        <v>44958</v>
      </c>
      <c r="I4" s="689">
        <f>F3</f>
        <v>44621</v>
      </c>
    </row>
    <row r="5" spans="1:40" x14ac:dyDescent="0.2">
      <c r="A5" s="545" t="s">
        <v>48</v>
      </c>
      <c r="B5" s="237">
        <v>441.37799999999999</v>
      </c>
      <c r="C5" s="244">
        <v>7.9106450436370697</v>
      </c>
      <c r="D5" s="237">
        <v>441.37799999999999</v>
      </c>
      <c r="E5" s="244">
        <v>7.9106450436370697</v>
      </c>
      <c r="F5" s="237">
        <v>441.37799999999999</v>
      </c>
      <c r="G5" s="244">
        <v>7.9106450436370697</v>
      </c>
      <c r="H5" s="434">
        <v>0</v>
      </c>
      <c r="I5" s="398">
        <v>0</v>
      </c>
    </row>
    <row r="6" spans="1:40" x14ac:dyDescent="0.2">
      <c r="A6" s="586" t="s">
        <v>49</v>
      </c>
      <c r="B6" s="237">
        <v>333.65899999999999</v>
      </c>
      <c r="C6" s="244">
        <v>5.9800395910419217</v>
      </c>
      <c r="D6" s="237">
        <v>333.65899999999999</v>
      </c>
      <c r="E6" s="244">
        <v>5.9800395910419217</v>
      </c>
      <c r="F6" s="237">
        <v>333.65899999999999</v>
      </c>
      <c r="G6" s="244">
        <v>5.9800395910419217</v>
      </c>
      <c r="H6" s="442">
        <v>0</v>
      </c>
      <c r="I6" s="398">
        <v>0</v>
      </c>
    </row>
    <row r="7" spans="1:40" x14ac:dyDescent="0.2">
      <c r="A7" s="586" t="s">
        <v>122</v>
      </c>
      <c r="B7" s="237">
        <v>3178.4160000000002</v>
      </c>
      <c r="C7" s="244">
        <v>56.965505251772321</v>
      </c>
      <c r="D7" s="237">
        <v>3178.4160000000002</v>
      </c>
      <c r="E7" s="244">
        <v>56.965505251772321</v>
      </c>
      <c r="F7" s="237">
        <v>3178.4160000000002</v>
      </c>
      <c r="G7" s="244">
        <v>56.965505251772321</v>
      </c>
      <c r="H7" s="442">
        <v>0</v>
      </c>
      <c r="I7" s="398">
        <v>0</v>
      </c>
    </row>
    <row r="8" spans="1:40" x14ac:dyDescent="0.2">
      <c r="A8" s="586" t="s">
        <v>123</v>
      </c>
      <c r="B8" s="237">
        <v>35</v>
      </c>
      <c r="C8" s="244">
        <v>0.6272912934656858</v>
      </c>
      <c r="D8" s="237">
        <v>35</v>
      </c>
      <c r="E8" s="244">
        <v>0.6272912934656858</v>
      </c>
      <c r="F8" s="237">
        <v>35</v>
      </c>
      <c r="G8" s="244">
        <v>0.6272912934656858</v>
      </c>
      <c r="H8" s="434">
        <v>0</v>
      </c>
      <c r="I8" s="398">
        <v>0</v>
      </c>
    </row>
    <row r="9" spans="1:40" x14ac:dyDescent="0.2">
      <c r="A9" s="546" t="s">
        <v>366</v>
      </c>
      <c r="B9" s="445">
        <v>1591.0920000000001</v>
      </c>
      <c r="C9" s="450">
        <v>28.516518820083004</v>
      </c>
      <c r="D9" s="445">
        <v>1591.0920000000001</v>
      </c>
      <c r="E9" s="450">
        <v>28.516518820083004</v>
      </c>
      <c r="F9" s="445">
        <v>1591.0920000000001</v>
      </c>
      <c r="G9" s="450">
        <v>28.516518820083004</v>
      </c>
      <c r="H9" s="434">
        <v>0</v>
      </c>
      <c r="I9" s="398">
        <v>0</v>
      </c>
    </row>
    <row r="10" spans="1:40" s="69" customFormat="1" x14ac:dyDescent="0.2">
      <c r="A10" s="76" t="s">
        <v>114</v>
      </c>
      <c r="B10" s="77">
        <v>5579.5450000000001</v>
      </c>
      <c r="C10" s="250">
        <v>100</v>
      </c>
      <c r="D10" s="77">
        <v>5579.5450000000001</v>
      </c>
      <c r="E10" s="250">
        <v>100</v>
      </c>
      <c r="F10" s="77">
        <v>5579.5450000000001</v>
      </c>
      <c r="G10" s="250">
        <v>100</v>
      </c>
      <c r="H10" s="635">
        <v>0</v>
      </c>
      <c r="I10" s="78">
        <v>0</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8" t="s">
        <v>493</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464</v>
      </c>
      <c r="B13" s="249"/>
      <c r="C13" s="249"/>
      <c r="D13" s="249"/>
      <c r="E13" s="249"/>
      <c r="F13" s="249"/>
      <c r="G13" s="249"/>
      <c r="H13" s="249"/>
      <c r="I13" s="249"/>
    </row>
    <row r="14" spans="1:40" x14ac:dyDescent="0.2">
      <c r="A14" s="433" t="s">
        <v>531</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9">
    <cfRule type="cellIs" dxfId="2" priority="26"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AU310"/>
  <sheetViews>
    <sheetView workbookViewId="0">
      <selection sqref="A1:C2"/>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13" t="s">
        <v>40</v>
      </c>
      <c r="B1" s="813"/>
      <c r="C1" s="813"/>
      <c r="D1" s="11"/>
      <c r="E1" s="11"/>
      <c r="F1" s="11"/>
      <c r="G1" s="11"/>
      <c r="H1" s="11"/>
      <c r="I1" s="11"/>
      <c r="J1" s="11"/>
      <c r="K1" s="11"/>
      <c r="L1" s="11"/>
    </row>
    <row r="2" spans="1:47" x14ac:dyDescent="0.2">
      <c r="A2" s="813"/>
      <c r="B2" s="813"/>
      <c r="C2" s="813"/>
      <c r="D2" s="258"/>
      <c r="E2" s="11"/>
      <c r="F2" s="11"/>
      <c r="H2" s="11"/>
      <c r="I2" s="11"/>
      <c r="J2" s="11"/>
      <c r="K2" s="11"/>
    </row>
    <row r="3" spans="1:47" x14ac:dyDescent="0.2">
      <c r="A3" s="257"/>
      <c r="B3" s="11"/>
      <c r="C3" s="11"/>
      <c r="D3" s="11"/>
      <c r="E3" s="11"/>
      <c r="F3" s="11"/>
      <c r="G3" s="11"/>
      <c r="H3" s="225"/>
      <c r="I3" s="247" t="s">
        <v>495</v>
      </c>
      <c r="J3" s="11"/>
      <c r="K3" s="11"/>
      <c r="L3" s="11"/>
    </row>
    <row r="4" spans="1:47" x14ac:dyDescent="0.2">
      <c r="A4" s="11"/>
      <c r="B4" s="822">
        <f>INDICE!A3</f>
        <v>44986</v>
      </c>
      <c r="C4" s="823">
        <v>41671</v>
      </c>
      <c r="D4" s="822">
        <f>DATE(YEAR(B4),MONTH(B4)-1,1)</f>
        <v>44958</v>
      </c>
      <c r="E4" s="823"/>
      <c r="F4" s="822">
        <f>DATE(YEAR(B4)-1,MONTH(B4),1)</f>
        <v>44621</v>
      </c>
      <c r="G4" s="823"/>
      <c r="H4" s="774" t="s">
        <v>421</v>
      </c>
      <c r="I4" s="774"/>
      <c r="J4" s="11"/>
      <c r="K4" s="11"/>
      <c r="L4" s="11"/>
    </row>
    <row r="5" spans="1:47" x14ac:dyDescent="0.2">
      <c r="A5" s="257"/>
      <c r="B5" s="184" t="s">
        <v>54</v>
      </c>
      <c r="C5" s="184" t="s">
        <v>106</v>
      </c>
      <c r="D5" s="184" t="s">
        <v>54</v>
      </c>
      <c r="E5" s="184" t="s">
        <v>106</v>
      </c>
      <c r="F5" s="184" t="s">
        <v>54</v>
      </c>
      <c r="G5" s="184" t="s">
        <v>106</v>
      </c>
      <c r="H5" s="284">
        <f>D4</f>
        <v>44958</v>
      </c>
      <c r="I5" s="284">
        <f>F4</f>
        <v>44621</v>
      </c>
      <c r="J5" s="11"/>
      <c r="K5" s="11"/>
      <c r="L5" s="11"/>
    </row>
    <row r="6" spans="1:47" ht="15" customHeight="1" x14ac:dyDescent="0.2">
      <c r="A6" s="11" t="s">
        <v>371</v>
      </c>
      <c r="B6" s="227">
        <v>13847.418980000002</v>
      </c>
      <c r="C6" s="226">
        <v>33.335190951077976</v>
      </c>
      <c r="D6" s="227">
        <v>11327.442189999998</v>
      </c>
      <c r="E6" s="226">
        <v>28.250115055618231</v>
      </c>
      <c r="F6" s="227">
        <v>10273.106550000002</v>
      </c>
      <c r="G6" s="226">
        <v>33.929999378694099</v>
      </c>
      <c r="H6" s="226">
        <v>22.24665328439875</v>
      </c>
      <c r="I6" s="226">
        <v>34.792907214614637</v>
      </c>
      <c r="J6" s="11"/>
      <c r="K6" s="11"/>
      <c r="L6" s="11"/>
    </row>
    <row r="7" spans="1:47" x14ac:dyDescent="0.2">
      <c r="A7" s="256" t="s">
        <v>370</v>
      </c>
      <c r="B7" s="227">
        <v>27692.523000000001</v>
      </c>
      <c r="C7" s="226">
        <v>66.664809048922024</v>
      </c>
      <c r="D7" s="227">
        <v>28769.535000000003</v>
      </c>
      <c r="E7" s="226">
        <v>71.749884944381762</v>
      </c>
      <c r="F7" s="227">
        <v>20004.249</v>
      </c>
      <c r="G7" s="226">
        <v>66.070000621305908</v>
      </c>
      <c r="H7" s="717">
        <v>-3.7435850110194768</v>
      </c>
      <c r="I7" s="662">
        <v>38.433204865626301</v>
      </c>
      <c r="J7" s="11"/>
      <c r="K7" s="11"/>
      <c r="L7" s="11"/>
    </row>
    <row r="8" spans="1:47" x14ac:dyDescent="0.2">
      <c r="A8" s="173" t="s">
        <v>114</v>
      </c>
      <c r="B8" s="174">
        <v>41539.941980000003</v>
      </c>
      <c r="C8" s="175">
        <v>100</v>
      </c>
      <c r="D8" s="174">
        <v>40096.977190000005</v>
      </c>
      <c r="E8" s="175">
        <v>100</v>
      </c>
      <c r="F8" s="174">
        <v>30277.35555</v>
      </c>
      <c r="G8" s="175">
        <v>100</v>
      </c>
      <c r="H8" s="78">
        <v>3.5986872106655134</v>
      </c>
      <c r="I8" s="78">
        <v>37.198051895255439</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8" t="s">
        <v>493</v>
      </c>
      <c r="B10" s="241"/>
      <c r="C10" s="242"/>
      <c r="D10" s="241"/>
      <c r="E10" s="241"/>
      <c r="F10" s="241"/>
      <c r="G10" s="241"/>
      <c r="H10" s="11"/>
      <c r="I10" s="11"/>
      <c r="J10" s="11"/>
      <c r="K10" s="11"/>
      <c r="L10" s="11"/>
    </row>
    <row r="11" spans="1:47" x14ac:dyDescent="0.2">
      <c r="A11" s="133" t="s">
        <v>494</v>
      </c>
      <c r="B11" s="11"/>
      <c r="C11" s="255"/>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6"/>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369</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4" t="s">
        <v>1</v>
      </c>
      <c r="B1" s="824"/>
      <c r="C1" s="824"/>
      <c r="D1" s="824"/>
      <c r="E1" s="259"/>
      <c r="F1" s="259"/>
      <c r="G1" s="260"/>
    </row>
    <row r="2" spans="1:7" x14ac:dyDescent="0.2">
      <c r="A2" s="824"/>
      <c r="B2" s="824"/>
      <c r="C2" s="824"/>
      <c r="D2" s="824"/>
      <c r="E2" s="260"/>
      <c r="F2" s="260"/>
      <c r="G2" s="260"/>
    </row>
    <row r="3" spans="1:7" x14ac:dyDescent="0.2">
      <c r="A3" s="404"/>
      <c r="B3" s="404"/>
      <c r="C3" s="404"/>
      <c r="D3" s="260"/>
      <c r="E3" s="260"/>
      <c r="F3" s="260"/>
      <c r="G3" s="260"/>
    </row>
    <row r="4" spans="1:7" x14ac:dyDescent="0.2">
      <c r="A4" s="259" t="s">
        <v>372</v>
      </c>
      <c r="B4" s="260"/>
      <c r="C4" s="260"/>
      <c r="D4" s="260"/>
      <c r="E4" s="260"/>
      <c r="F4" s="260"/>
      <c r="G4" s="260"/>
    </row>
    <row r="5" spans="1:7" x14ac:dyDescent="0.2">
      <c r="A5" s="261"/>
      <c r="B5" s="261" t="s">
        <v>373</v>
      </c>
      <c r="C5" s="261" t="s">
        <v>374</v>
      </c>
      <c r="D5" s="261" t="s">
        <v>375</v>
      </c>
      <c r="E5" s="261" t="s">
        <v>376</v>
      </c>
      <c r="F5" s="261" t="s">
        <v>54</v>
      </c>
      <c r="G5" s="260"/>
    </row>
    <row r="6" spans="1:7" x14ac:dyDescent="0.2">
      <c r="A6" s="262" t="s">
        <v>373</v>
      </c>
      <c r="B6" s="263">
        <v>1</v>
      </c>
      <c r="C6" s="263">
        <v>238.8</v>
      </c>
      <c r="D6" s="263">
        <v>0.23880000000000001</v>
      </c>
      <c r="E6" s="264" t="s">
        <v>377</v>
      </c>
      <c r="F6" s="264">
        <v>0.27779999999999999</v>
      </c>
      <c r="G6" s="260"/>
    </row>
    <row r="7" spans="1:7" x14ac:dyDescent="0.2">
      <c r="A7" s="259" t="s">
        <v>374</v>
      </c>
      <c r="B7" s="265" t="s">
        <v>378</v>
      </c>
      <c r="C7" s="260">
        <v>1</v>
      </c>
      <c r="D7" s="266" t="s">
        <v>379</v>
      </c>
      <c r="E7" s="266" t="s">
        <v>380</v>
      </c>
      <c r="F7" s="265" t="s">
        <v>381</v>
      </c>
      <c r="G7" s="260"/>
    </row>
    <row r="8" spans="1:7" x14ac:dyDescent="0.2">
      <c r="A8" s="259" t="s">
        <v>375</v>
      </c>
      <c r="B8" s="265">
        <v>4.1867999999999999</v>
      </c>
      <c r="C8" s="266" t="s">
        <v>382</v>
      </c>
      <c r="D8" s="260">
        <v>1</v>
      </c>
      <c r="E8" s="266" t="s">
        <v>383</v>
      </c>
      <c r="F8" s="265">
        <v>1.163</v>
      </c>
      <c r="G8" s="260"/>
    </row>
    <row r="9" spans="1:7" x14ac:dyDescent="0.2">
      <c r="A9" s="259" t="s">
        <v>376</v>
      </c>
      <c r="B9" s="265" t="s">
        <v>384</v>
      </c>
      <c r="C9" s="266" t="s">
        <v>385</v>
      </c>
      <c r="D9" s="266" t="s">
        <v>386</v>
      </c>
      <c r="E9" s="265">
        <v>1</v>
      </c>
      <c r="F9" s="267">
        <v>11630</v>
      </c>
      <c r="G9" s="260"/>
    </row>
    <row r="10" spans="1:7" x14ac:dyDescent="0.2">
      <c r="A10" s="268" t="s">
        <v>54</v>
      </c>
      <c r="B10" s="269">
        <v>3.6</v>
      </c>
      <c r="C10" s="269">
        <v>860</v>
      </c>
      <c r="D10" s="269">
        <v>0.86</v>
      </c>
      <c r="E10" s="270" t="s">
        <v>387</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388</v>
      </c>
      <c r="B13" s="260"/>
      <c r="C13" s="260"/>
      <c r="D13" s="260"/>
      <c r="E13" s="260"/>
      <c r="F13" s="260"/>
      <c r="G13" s="260"/>
    </row>
    <row r="14" spans="1:7" x14ac:dyDescent="0.2">
      <c r="A14" s="261"/>
      <c r="B14" s="271" t="s">
        <v>389</v>
      </c>
      <c r="C14" s="261" t="s">
        <v>390</v>
      </c>
      <c r="D14" s="261" t="s">
        <v>391</v>
      </c>
      <c r="E14" s="261" t="s">
        <v>392</v>
      </c>
      <c r="F14" s="261" t="s">
        <v>393</v>
      </c>
      <c r="G14" s="260"/>
    </row>
    <row r="15" spans="1:7" x14ac:dyDescent="0.2">
      <c r="A15" s="262" t="s">
        <v>389</v>
      </c>
      <c r="B15" s="263">
        <v>1</v>
      </c>
      <c r="C15" s="263">
        <v>2.3810000000000001E-2</v>
      </c>
      <c r="D15" s="263">
        <v>0.13370000000000001</v>
      </c>
      <c r="E15" s="263">
        <v>3.7850000000000001</v>
      </c>
      <c r="F15" s="263">
        <v>3.8E-3</v>
      </c>
      <c r="G15" s="260"/>
    </row>
    <row r="16" spans="1:7" x14ac:dyDescent="0.2">
      <c r="A16" s="259" t="s">
        <v>390</v>
      </c>
      <c r="B16" s="260">
        <v>42</v>
      </c>
      <c r="C16" s="260">
        <v>1</v>
      </c>
      <c r="D16" s="260">
        <v>5.6150000000000002</v>
      </c>
      <c r="E16" s="260">
        <v>159</v>
      </c>
      <c r="F16" s="260">
        <v>0.159</v>
      </c>
      <c r="G16" s="260"/>
    </row>
    <row r="17" spans="1:7" x14ac:dyDescent="0.2">
      <c r="A17" s="259" t="s">
        <v>391</v>
      </c>
      <c r="B17" s="260">
        <v>7.48</v>
      </c>
      <c r="C17" s="260">
        <v>0.17810000000000001</v>
      </c>
      <c r="D17" s="260">
        <v>1</v>
      </c>
      <c r="E17" s="260">
        <v>28.3</v>
      </c>
      <c r="F17" s="260">
        <v>2.8299999999999999E-2</v>
      </c>
      <c r="G17" s="260"/>
    </row>
    <row r="18" spans="1:7" x14ac:dyDescent="0.2">
      <c r="A18" s="259" t="s">
        <v>392</v>
      </c>
      <c r="B18" s="260">
        <v>0.26419999999999999</v>
      </c>
      <c r="C18" s="260">
        <v>6.3E-3</v>
      </c>
      <c r="D18" s="260">
        <v>3.5299999999999998E-2</v>
      </c>
      <c r="E18" s="260">
        <v>1</v>
      </c>
      <c r="F18" s="260">
        <v>1E-3</v>
      </c>
      <c r="G18" s="260"/>
    </row>
    <row r="19" spans="1:7" x14ac:dyDescent="0.2">
      <c r="A19" s="268" t="s">
        <v>393</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394</v>
      </c>
      <c r="B22" s="260"/>
      <c r="C22" s="260"/>
      <c r="D22" s="260"/>
      <c r="E22" s="260"/>
      <c r="F22" s="260"/>
      <c r="G22" s="260"/>
    </row>
    <row r="23" spans="1:7" x14ac:dyDescent="0.2">
      <c r="A23" s="273" t="s">
        <v>268</v>
      </c>
      <c r="B23" s="273"/>
      <c r="C23" s="273"/>
      <c r="D23" s="273"/>
      <c r="E23" s="273"/>
      <c r="F23" s="273"/>
      <c r="G23" s="260"/>
    </row>
    <row r="24" spans="1:7" x14ac:dyDescent="0.2">
      <c r="A24" s="825" t="s">
        <v>395</v>
      </c>
      <c r="B24" s="825"/>
      <c r="C24" s="825"/>
      <c r="D24" s="826" t="s">
        <v>396</v>
      </c>
      <c r="E24" s="826"/>
      <c r="F24" s="826"/>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397</v>
      </c>
      <c r="B27" s="260"/>
      <c r="C27" s="6"/>
      <c r="D27" s="259" t="s">
        <v>398</v>
      </c>
      <c r="E27" s="260"/>
      <c r="F27" s="260"/>
      <c r="G27" s="260"/>
    </row>
    <row r="28" spans="1:7" x14ac:dyDescent="0.2">
      <c r="A28" s="271" t="s">
        <v>268</v>
      </c>
      <c r="B28" s="261" t="s">
        <v>400</v>
      </c>
      <c r="C28" s="3"/>
      <c r="D28" s="262" t="s">
        <v>109</v>
      </c>
      <c r="E28" s="263"/>
      <c r="F28" s="264" t="s">
        <v>401</v>
      </c>
      <c r="G28" s="260"/>
    </row>
    <row r="29" spans="1:7" x14ac:dyDescent="0.2">
      <c r="A29" s="274" t="s">
        <v>554</v>
      </c>
      <c r="B29" s="275" t="s">
        <v>405</v>
      </c>
      <c r="C29" s="3"/>
      <c r="D29" s="268" t="s">
        <v>366</v>
      </c>
      <c r="E29" s="269"/>
      <c r="F29" s="270" t="s">
        <v>406</v>
      </c>
      <c r="G29" s="260"/>
    </row>
    <row r="30" spans="1:7" x14ac:dyDescent="0.2">
      <c r="A30" s="6" t="s">
        <v>650</v>
      </c>
      <c r="B30" s="701" t="s">
        <v>407</v>
      </c>
      <c r="C30" s="3"/>
      <c r="D30" s="259"/>
      <c r="E30" s="260"/>
      <c r="F30" s="265"/>
      <c r="G30" s="260"/>
    </row>
    <row r="31" spans="1:7" x14ac:dyDescent="0.2">
      <c r="A31" s="6" t="s">
        <v>651</v>
      </c>
      <c r="B31" s="701" t="s">
        <v>652</v>
      </c>
      <c r="C31" s="3"/>
      <c r="D31" s="259"/>
      <c r="E31" s="260"/>
      <c r="F31" s="265"/>
      <c r="G31" s="260"/>
    </row>
    <row r="32" spans="1:7" x14ac:dyDescent="0.2">
      <c r="A32" s="65" t="s">
        <v>649</v>
      </c>
      <c r="B32" s="276" t="s">
        <v>653</v>
      </c>
      <c r="C32" s="260"/>
      <c r="D32" s="260"/>
      <c r="E32" s="260"/>
      <c r="F32" s="260"/>
      <c r="G32" s="260"/>
    </row>
    <row r="33" spans="1:7" x14ac:dyDescent="0.2">
      <c r="A33" s="260" t="s">
        <v>647</v>
      </c>
      <c r="B33" s="701"/>
      <c r="C33" s="260"/>
      <c r="D33" s="260"/>
      <c r="E33" s="260"/>
      <c r="F33" s="260"/>
      <c r="G33" s="260"/>
    </row>
    <row r="34" spans="1:7" x14ac:dyDescent="0.2">
      <c r="A34" s="260" t="s">
        <v>648</v>
      </c>
      <c r="B34" s="260"/>
      <c r="C34" s="260"/>
      <c r="D34" s="260"/>
      <c r="E34" s="260"/>
      <c r="F34" s="260"/>
      <c r="G34" s="260"/>
    </row>
    <row r="35" spans="1:7" x14ac:dyDescent="0.2">
      <c r="A35" s="260"/>
      <c r="B35" s="260"/>
      <c r="C35" s="260"/>
      <c r="D35" s="260"/>
      <c r="E35" s="260"/>
      <c r="F35" s="260"/>
      <c r="G35" s="260"/>
    </row>
    <row r="36" spans="1:7" x14ac:dyDescent="0.2">
      <c r="A36" s="259" t="s">
        <v>399</v>
      </c>
      <c r="B36" s="260"/>
      <c r="C36" s="260"/>
      <c r="D36" s="260"/>
      <c r="E36" s="259" t="s">
        <v>408</v>
      </c>
      <c r="F36" s="260"/>
      <c r="G36" s="260"/>
    </row>
    <row r="37" spans="1:7" x14ac:dyDescent="0.2">
      <c r="A37" s="273" t="s">
        <v>402</v>
      </c>
      <c r="B37" s="273" t="s">
        <v>403</v>
      </c>
      <c r="C37" s="273" t="s">
        <v>404</v>
      </c>
      <c r="D37" s="260"/>
      <c r="E37" s="261"/>
      <c r="F37" s="261" t="s">
        <v>409</v>
      </c>
      <c r="G37" s="260"/>
    </row>
    <row r="38" spans="1:7" x14ac:dyDescent="0.2">
      <c r="A38" s="1"/>
      <c r="B38" s="1"/>
      <c r="C38" s="1"/>
      <c r="D38" s="1"/>
      <c r="E38" s="262" t="s">
        <v>410</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91" t="s">
        <v>411</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412</v>
      </c>
      <c r="F44" s="278">
        <v>8</v>
      </c>
      <c r="G44" s="260"/>
    </row>
    <row r="45" spans="1:7" x14ac:dyDescent="0.2">
      <c r="A45" s="260"/>
      <c r="B45" s="260"/>
      <c r="C45" s="260"/>
      <c r="D45" s="260"/>
      <c r="E45" s="260"/>
      <c r="F45" s="260"/>
      <c r="G45" s="260"/>
    </row>
    <row r="46" spans="1:7" ht="15" x14ac:dyDescent="0.25">
      <c r="A46" s="279" t="s">
        <v>564</v>
      </c>
      <c r="B46" s="260"/>
      <c r="C46" s="260"/>
      <c r="D46" s="260"/>
      <c r="E46" s="260"/>
      <c r="F46" s="260"/>
      <c r="G46" s="260"/>
    </row>
    <row r="47" spans="1:7" x14ac:dyDescent="0.2">
      <c r="A47" s="1" t="s">
        <v>565</v>
      </c>
      <c r="B47" s="260"/>
      <c r="C47" s="260"/>
      <c r="D47" s="260"/>
      <c r="E47" s="260"/>
      <c r="F47" s="260"/>
      <c r="G47" s="260"/>
    </row>
    <row r="48" spans="1:7" x14ac:dyDescent="0.2">
      <c r="A48" s="260"/>
      <c r="B48" s="260"/>
      <c r="C48" s="260"/>
      <c r="D48" s="260"/>
      <c r="E48" s="260"/>
      <c r="F48" s="260"/>
      <c r="G48" s="260"/>
    </row>
    <row r="49" spans="1:200" ht="15" x14ac:dyDescent="0.25">
      <c r="A49" s="279" t="s">
        <v>413</v>
      </c>
      <c r="B49" s="1"/>
      <c r="C49" s="1"/>
      <c r="D49" s="1"/>
      <c r="E49" s="1"/>
      <c r="F49" s="1"/>
      <c r="G49" s="1"/>
    </row>
    <row r="50" spans="1:200" ht="14.25" customHeight="1" x14ac:dyDescent="0.2">
      <c r="A50" s="827" t="s">
        <v>599</v>
      </c>
      <c r="B50" s="827"/>
      <c r="C50" s="827"/>
      <c r="D50" s="827"/>
      <c r="E50" s="827"/>
      <c r="F50" s="827"/>
      <c r="G50" s="827"/>
    </row>
    <row r="51" spans="1:200" x14ac:dyDescent="0.2">
      <c r="A51" s="827"/>
      <c r="B51" s="827"/>
      <c r="C51" s="827"/>
      <c r="D51" s="827"/>
      <c r="E51" s="827"/>
      <c r="F51" s="827"/>
      <c r="G51" s="827"/>
    </row>
    <row r="52" spans="1:200" x14ac:dyDescent="0.2">
      <c r="A52" s="827"/>
      <c r="B52" s="827"/>
      <c r="C52" s="827"/>
      <c r="D52" s="827"/>
      <c r="E52" s="827"/>
      <c r="F52" s="827"/>
      <c r="G52" s="827"/>
    </row>
    <row r="53" spans="1:200" ht="15" x14ac:dyDescent="0.25">
      <c r="A53" s="279" t="s">
        <v>414</v>
      </c>
      <c r="B53" s="1"/>
      <c r="C53" s="1"/>
      <c r="D53" s="1"/>
      <c r="E53" s="1"/>
      <c r="F53" s="1"/>
      <c r="G53" s="1"/>
    </row>
    <row r="54" spans="1:200" x14ac:dyDescent="0.2">
      <c r="A54" s="1" t="s">
        <v>559</v>
      </c>
      <c r="B54" s="1"/>
      <c r="C54" s="1"/>
      <c r="D54" s="1"/>
      <c r="E54" s="1"/>
      <c r="F54" s="1"/>
      <c r="G54" s="1"/>
    </row>
    <row r="55" spans="1:200" x14ac:dyDescent="0.2">
      <c r="A55" s="1" t="s">
        <v>665</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9" t="s">
        <v>415</v>
      </c>
      <c r="B58" s="1"/>
      <c r="C58" s="1"/>
      <c r="D58" s="1"/>
      <c r="E58" s="1"/>
      <c r="F58" s="1"/>
      <c r="G58" s="1"/>
    </row>
    <row r="59" spans="1:200" ht="14.25" customHeight="1" x14ac:dyDescent="0.2">
      <c r="A59" s="827" t="s">
        <v>627</v>
      </c>
      <c r="B59" s="827"/>
      <c r="C59" s="827"/>
      <c r="D59" s="827"/>
      <c r="E59" s="827"/>
      <c r="F59" s="827"/>
      <c r="G59" s="82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7"/>
      <c r="B60" s="827"/>
      <c r="C60" s="827"/>
      <c r="D60" s="827"/>
      <c r="E60" s="827"/>
      <c r="F60" s="827"/>
      <c r="G60" s="827"/>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7"/>
      <c r="B61" s="827"/>
      <c r="C61" s="827"/>
      <c r="D61" s="827"/>
      <c r="E61" s="827"/>
      <c r="F61" s="827"/>
      <c r="G61" s="827"/>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7"/>
      <c r="B62" s="827"/>
      <c r="C62" s="827"/>
      <c r="D62" s="827"/>
      <c r="E62" s="827"/>
      <c r="F62" s="827"/>
      <c r="G62" s="827"/>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7"/>
      <c r="B63" s="827"/>
      <c r="C63" s="827"/>
      <c r="D63" s="827"/>
      <c r="E63" s="827"/>
      <c r="F63" s="827"/>
      <c r="G63" s="827"/>
    </row>
    <row r="64" spans="1:200" ht="15" x14ac:dyDescent="0.25">
      <c r="A64" s="279"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9" t="s">
        <v>615</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616</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424</v>
      </c>
      <c r="B1" s="560"/>
      <c r="C1" s="560"/>
      <c r="D1" s="560"/>
    </row>
    <row r="2" spans="1:18" x14ac:dyDescent="0.2">
      <c r="A2" s="561"/>
      <c r="B2" s="444"/>
      <c r="C2" s="444"/>
      <c r="D2" s="562"/>
    </row>
    <row r="3" spans="1:18" x14ac:dyDescent="0.2">
      <c r="A3" s="665"/>
      <c r="B3" s="665">
        <v>2021</v>
      </c>
      <c r="C3" s="665">
        <v>2022</v>
      </c>
      <c r="D3" s="665">
        <v>2023</v>
      </c>
    </row>
    <row r="4" spans="1:18" x14ac:dyDescent="0.2">
      <c r="A4" s="18" t="s">
        <v>126</v>
      </c>
      <c r="B4" s="564">
        <v>-19.299904846465108</v>
      </c>
      <c r="C4" s="564">
        <v>12.452526172953361</v>
      </c>
      <c r="D4" s="564">
        <v>6.4805940637255546</v>
      </c>
      <c r="Q4" s="565"/>
      <c r="R4" s="565"/>
    </row>
    <row r="5" spans="1:18" x14ac:dyDescent="0.2">
      <c r="A5" s="18" t="s">
        <v>127</v>
      </c>
      <c r="B5" s="564">
        <v>-20.696688019626801</v>
      </c>
      <c r="C5" s="564">
        <v>16.061009326638736</v>
      </c>
      <c r="D5" s="564">
        <v>4.8113944592581852</v>
      </c>
    </row>
    <row r="6" spans="1:18" x14ac:dyDescent="0.2">
      <c r="A6" s="18" t="s">
        <v>128</v>
      </c>
      <c r="B6" s="564">
        <v>-19.036325561146739</v>
      </c>
      <c r="C6" s="564">
        <v>15.305236379520972</v>
      </c>
      <c r="D6" s="564">
        <v>5.2854546490448389</v>
      </c>
    </row>
    <row r="7" spans="1:18" x14ac:dyDescent="0.2">
      <c r="A7" s="18" t="s">
        <v>129</v>
      </c>
      <c r="B7" s="564">
        <v>-13.588916556702547</v>
      </c>
      <c r="C7" s="564">
        <v>13.739686478591924</v>
      </c>
      <c r="D7" s="564" t="s">
        <v>509</v>
      </c>
    </row>
    <row r="8" spans="1:18" x14ac:dyDescent="0.2">
      <c r="A8" s="18" t="s">
        <v>130</v>
      </c>
      <c r="B8" s="564">
        <v>-8.4697007732028684</v>
      </c>
      <c r="C8" s="564">
        <v>12.956542228577831</v>
      </c>
      <c r="D8" s="566" t="s">
        <v>509</v>
      </c>
    </row>
    <row r="9" spans="1:18" x14ac:dyDescent="0.2">
      <c r="A9" s="18" t="s">
        <v>131</v>
      </c>
      <c r="B9" s="564">
        <v>-5.0518375008368901</v>
      </c>
      <c r="C9" s="564">
        <v>12.013786824951296</v>
      </c>
      <c r="D9" s="566" t="s">
        <v>509</v>
      </c>
    </row>
    <row r="10" spans="1:18" x14ac:dyDescent="0.2">
      <c r="A10" s="18" t="s">
        <v>132</v>
      </c>
      <c r="B10" s="564">
        <v>-2.6686651673844564</v>
      </c>
      <c r="C10" s="564">
        <v>11.531369160800175</v>
      </c>
      <c r="D10" s="694" t="s">
        <v>509</v>
      </c>
    </row>
    <row r="11" spans="1:18" x14ac:dyDescent="0.2">
      <c r="A11" s="18" t="s">
        <v>133</v>
      </c>
      <c r="B11" s="564">
        <v>-3.2632780821017978E-4</v>
      </c>
      <c r="C11" s="564">
        <v>10.823548332409642</v>
      </c>
      <c r="D11" s="695" t="s">
        <v>509</v>
      </c>
    </row>
    <row r="12" spans="1:18" x14ac:dyDescent="0.2">
      <c r="A12" s="18" t="s">
        <v>134</v>
      </c>
      <c r="B12" s="564">
        <v>2.2603714762264815</v>
      </c>
      <c r="C12" s="564">
        <v>10.255106166778642</v>
      </c>
      <c r="D12" s="566" t="s">
        <v>509</v>
      </c>
    </row>
    <row r="13" spans="1:18" x14ac:dyDescent="0.2">
      <c r="A13" s="18" t="s">
        <v>135</v>
      </c>
      <c r="B13" s="564">
        <v>4.6056391653445639</v>
      </c>
      <c r="C13" s="564">
        <v>9.7386278429372926</v>
      </c>
      <c r="D13" s="566" t="s">
        <v>509</v>
      </c>
    </row>
    <row r="14" spans="1:18" x14ac:dyDescent="0.2">
      <c r="A14" s="18" t="s">
        <v>136</v>
      </c>
      <c r="B14" s="564">
        <v>7.9902647476717563</v>
      </c>
      <c r="C14" s="564">
        <v>7.9949193983828737</v>
      </c>
      <c r="D14" s="564" t="s">
        <v>509</v>
      </c>
    </row>
    <row r="15" spans="1:18" x14ac:dyDescent="0.2">
      <c r="A15" s="444" t="s">
        <v>137</v>
      </c>
      <c r="B15" s="450">
        <v>9.6165564387703188</v>
      </c>
      <c r="C15" s="450">
        <v>7.8565104153963619</v>
      </c>
      <c r="D15" s="450" t="s">
        <v>509</v>
      </c>
    </row>
    <row r="16" spans="1:18" x14ac:dyDescent="0.2">
      <c r="A16" s="568"/>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81">
        <f>INDICE!A3</f>
        <v>44986</v>
      </c>
      <c r="C3" s="782"/>
      <c r="D3" s="782" t="s">
        <v>115</v>
      </c>
      <c r="E3" s="782"/>
      <c r="F3" s="782" t="s">
        <v>116</v>
      </c>
      <c r="G3" s="782"/>
      <c r="H3" s="782"/>
    </row>
    <row r="4" spans="1:8" s="69" customFormat="1" x14ac:dyDescent="0.2">
      <c r="A4" s="286"/>
      <c r="B4" s="82" t="s">
        <v>47</v>
      </c>
      <c r="C4" s="82" t="s">
        <v>421</v>
      </c>
      <c r="D4" s="82" t="s">
        <v>47</v>
      </c>
      <c r="E4" s="82" t="s">
        <v>421</v>
      </c>
      <c r="F4" s="82" t="s">
        <v>47</v>
      </c>
      <c r="G4" s="83" t="s">
        <v>421</v>
      </c>
      <c r="H4" s="83" t="s">
        <v>121</v>
      </c>
    </row>
    <row r="5" spans="1:8" x14ac:dyDescent="0.2">
      <c r="A5" s="317" t="s">
        <v>138</v>
      </c>
      <c r="B5" s="326">
        <v>74.699549999999959</v>
      </c>
      <c r="C5" s="319">
        <v>-19.177936201037273</v>
      </c>
      <c r="D5" s="318">
        <v>246.57418999999999</v>
      </c>
      <c r="E5" s="319">
        <v>-6.3669754487574464</v>
      </c>
      <c r="F5" s="318">
        <v>733.73863999999992</v>
      </c>
      <c r="G5" s="319">
        <v>-9.5585557174453601</v>
      </c>
      <c r="H5" s="324">
        <v>36.201758923053937</v>
      </c>
    </row>
    <row r="6" spans="1:8" x14ac:dyDescent="0.2">
      <c r="A6" s="317" t="s">
        <v>139</v>
      </c>
      <c r="B6" s="326">
        <v>53.897410000000008</v>
      </c>
      <c r="C6" s="319">
        <v>-7.3251869576371282</v>
      </c>
      <c r="D6" s="318">
        <v>184.72224</v>
      </c>
      <c r="E6" s="319">
        <v>-3.1196642249677904</v>
      </c>
      <c r="F6" s="318">
        <v>512.78363999999999</v>
      </c>
      <c r="G6" s="319">
        <v>3.8348372416982954</v>
      </c>
      <c r="H6" s="324">
        <v>25.30011192400346</v>
      </c>
    </row>
    <row r="7" spans="1:8" x14ac:dyDescent="0.2">
      <c r="A7" s="317" t="s">
        <v>140</v>
      </c>
      <c r="B7" s="326">
        <v>9.6430499999999988</v>
      </c>
      <c r="C7" s="319">
        <v>8.5842235587019093</v>
      </c>
      <c r="D7" s="318">
        <v>26.607520000000005</v>
      </c>
      <c r="E7" s="319">
        <v>14.686646962805053</v>
      </c>
      <c r="F7" s="318">
        <v>110.89672999999999</v>
      </c>
      <c r="G7" s="319">
        <v>18.966692849408169</v>
      </c>
      <c r="H7" s="324">
        <v>5.4715077903148233</v>
      </c>
    </row>
    <row r="8" spans="1:8" x14ac:dyDescent="0.2">
      <c r="A8" s="320" t="s">
        <v>441</v>
      </c>
      <c r="B8" s="325">
        <v>42.036290000000001</v>
      </c>
      <c r="C8" s="322">
        <v>56.394258440138344</v>
      </c>
      <c r="D8" s="321">
        <v>122.84344</v>
      </c>
      <c r="E8" s="323">
        <v>68.443759816126644</v>
      </c>
      <c r="F8" s="321">
        <v>669.38483000000008</v>
      </c>
      <c r="G8" s="323">
        <v>71.004236065585161</v>
      </c>
      <c r="H8" s="489">
        <v>33.026621362627772</v>
      </c>
    </row>
    <row r="9" spans="1:8" s="69" customFormat="1" x14ac:dyDescent="0.2">
      <c r="A9" s="287" t="s">
        <v>114</v>
      </c>
      <c r="B9" s="61">
        <v>180.27629999999999</v>
      </c>
      <c r="C9" s="62">
        <v>-3.2548218758496219</v>
      </c>
      <c r="D9" s="61">
        <v>580.74738999999988</v>
      </c>
      <c r="E9" s="62">
        <v>5.5635216054553656</v>
      </c>
      <c r="F9" s="61">
        <v>2026.80384</v>
      </c>
      <c r="G9" s="62">
        <v>13.242464194262269</v>
      </c>
      <c r="H9" s="62">
        <v>100</v>
      </c>
    </row>
    <row r="10" spans="1:8" x14ac:dyDescent="0.2">
      <c r="A10" s="311"/>
      <c r="B10" s="310"/>
      <c r="C10" s="316"/>
      <c r="D10" s="310"/>
      <c r="E10" s="316"/>
      <c r="F10" s="310"/>
      <c r="G10" s="316"/>
      <c r="H10" s="79" t="s">
        <v>220</v>
      </c>
    </row>
    <row r="11" spans="1:8" x14ac:dyDescent="0.2">
      <c r="A11" s="288" t="s">
        <v>479</v>
      </c>
      <c r="B11" s="310"/>
      <c r="C11" s="310"/>
      <c r="D11" s="310"/>
      <c r="E11" s="310"/>
      <c r="F11" s="310"/>
      <c r="G11" s="316"/>
      <c r="H11" s="316"/>
    </row>
    <row r="12" spans="1:8" x14ac:dyDescent="0.2">
      <c r="A12" s="288" t="s">
        <v>518</v>
      </c>
      <c r="B12" s="310"/>
      <c r="C12" s="310"/>
      <c r="D12" s="310"/>
      <c r="E12" s="310"/>
      <c r="F12" s="310"/>
      <c r="G12" s="316"/>
      <c r="H12" s="316"/>
    </row>
    <row r="13" spans="1:8" ht="14.25" x14ac:dyDescent="0.2">
      <c r="A13" s="133" t="s">
        <v>532</v>
      </c>
      <c r="B13" s="1"/>
      <c r="C13" s="1"/>
      <c r="D13" s="1"/>
      <c r="E13" s="1"/>
      <c r="F13" s="1"/>
      <c r="G13" s="1"/>
      <c r="H13" s="1"/>
    </row>
    <row r="17" spans="3:21" x14ac:dyDescent="0.2">
      <c r="C17" s="593"/>
      <c r="D17" s="593"/>
      <c r="E17" s="593"/>
      <c r="F17" s="593"/>
      <c r="G17" s="593"/>
      <c r="H17" s="593"/>
      <c r="I17" s="593"/>
      <c r="J17" s="593"/>
      <c r="K17" s="593"/>
      <c r="L17" s="593"/>
      <c r="M17" s="593"/>
      <c r="N17" s="593"/>
      <c r="O17" s="593"/>
      <c r="P17" s="593"/>
      <c r="Q17" s="593"/>
      <c r="R17" s="593"/>
      <c r="S17" s="593"/>
      <c r="T17" s="593"/>
      <c r="U17" s="593"/>
    </row>
  </sheetData>
  <mergeCells count="3">
    <mergeCell ref="B3:C3"/>
    <mergeCell ref="D3:E3"/>
    <mergeCell ref="F3:H3"/>
  </mergeCells>
  <conditionalFormatting sqref="B8">
    <cfRule type="cellIs" dxfId="194" priority="8" operator="between">
      <formula>0</formula>
      <formula>0.5</formula>
    </cfRule>
  </conditionalFormatting>
  <conditionalFormatting sqref="C17:U17">
    <cfRule type="cellIs" dxfId="193" priority="3" operator="between">
      <formula>-0.0499999</formula>
      <formula>0.0499999</formula>
    </cfRule>
  </conditionalFormatting>
  <conditionalFormatting sqref="D8">
    <cfRule type="cellIs" dxfId="192" priority="7" operator="between">
      <formula>0</formula>
      <formula>0.5</formula>
    </cfRule>
  </conditionalFormatting>
  <conditionalFormatting sqref="F8">
    <cfRule type="cellIs" dxfId="191" priority="6" operator="between">
      <formula>0</formula>
      <formula>0.5</formula>
    </cfRule>
  </conditionalFormatting>
  <conditionalFormatting sqref="G5">
    <cfRule type="cellIs" dxfId="190" priority="1" operator="between">
      <formula>-0.049</formula>
      <formula>0.049</formula>
    </cfRule>
  </conditionalFormatting>
  <conditionalFormatting sqref="H8">
    <cfRule type="cellIs" dxfId="189"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81">
        <f>INDICE!A3</f>
        <v>44986</v>
      </c>
      <c r="C3" s="782"/>
      <c r="D3" s="783" t="s">
        <v>115</v>
      </c>
      <c r="E3" s="783"/>
      <c r="F3" s="783" t="s">
        <v>116</v>
      </c>
      <c r="G3" s="783"/>
      <c r="H3" s="783"/>
    </row>
    <row r="4" spans="1:14" x14ac:dyDescent="0.2">
      <c r="A4" s="66"/>
      <c r="B4" s="82" t="s">
        <v>47</v>
      </c>
      <c r="C4" s="82" t="s">
        <v>425</v>
      </c>
      <c r="D4" s="82" t="s">
        <v>47</v>
      </c>
      <c r="E4" s="82" t="s">
        <v>421</v>
      </c>
      <c r="F4" s="82" t="s">
        <v>47</v>
      </c>
      <c r="G4" s="83" t="s">
        <v>421</v>
      </c>
      <c r="H4" s="83" t="s">
        <v>106</v>
      </c>
    </row>
    <row r="5" spans="1:14" x14ac:dyDescent="0.2">
      <c r="A5" s="84" t="s">
        <v>183</v>
      </c>
      <c r="B5" s="340">
        <v>467.22567000000009</v>
      </c>
      <c r="C5" s="336">
        <v>13.875159856999916</v>
      </c>
      <c r="D5" s="335">
        <v>1246.7474300000001</v>
      </c>
      <c r="E5" s="337">
        <v>6.2676476683103752</v>
      </c>
      <c r="F5" s="335">
        <v>5515.4421299999985</v>
      </c>
      <c r="G5" s="337">
        <v>7.6572127228436813</v>
      </c>
      <c r="H5" s="342">
        <v>94.656627511620385</v>
      </c>
    </row>
    <row r="6" spans="1:14" x14ac:dyDescent="0.2">
      <c r="A6" s="84" t="s">
        <v>184</v>
      </c>
      <c r="B6" s="326">
        <v>26.995450000000027</v>
      </c>
      <c r="C6" s="319">
        <v>16.14637942984896</v>
      </c>
      <c r="D6" s="318">
        <v>69.368150000000028</v>
      </c>
      <c r="E6" s="319">
        <v>-2.5616148823860136</v>
      </c>
      <c r="F6" s="318">
        <v>306.65640999999999</v>
      </c>
      <c r="G6" s="319">
        <v>-16.053900782684838</v>
      </c>
      <c r="H6" s="324">
        <v>5.2628712061966185</v>
      </c>
    </row>
    <row r="7" spans="1:14" x14ac:dyDescent="0.2">
      <c r="A7" s="84" t="s">
        <v>188</v>
      </c>
      <c r="B7" s="341">
        <v>6.3800000000000003E-3</v>
      </c>
      <c r="C7" s="333">
        <v>0</v>
      </c>
      <c r="D7" s="332">
        <v>6.3800000000000003E-3</v>
      </c>
      <c r="E7" s="590">
        <v>0</v>
      </c>
      <c r="F7" s="332">
        <v>1.426E-2</v>
      </c>
      <c r="G7" s="590">
        <v>-13.628104179285291</v>
      </c>
      <c r="H7" s="341">
        <v>2.4473169629933312E-4</v>
      </c>
    </row>
    <row r="8" spans="1:14" x14ac:dyDescent="0.2">
      <c r="A8" s="84" t="s">
        <v>145</v>
      </c>
      <c r="B8" s="341">
        <v>1.0999999999999999E-2</v>
      </c>
      <c r="C8" s="333">
        <v>0</v>
      </c>
      <c r="D8" s="332">
        <v>1.0999999999999999E-2</v>
      </c>
      <c r="E8" s="590">
        <v>0</v>
      </c>
      <c r="F8" s="332">
        <v>2.2800000000000001E-2</v>
      </c>
      <c r="G8" s="333">
        <v>-89.888238424693981</v>
      </c>
      <c r="H8" s="341">
        <v>3.9129612031029419E-4</v>
      </c>
    </row>
    <row r="9" spans="1:14" x14ac:dyDescent="0.2">
      <c r="A9" s="339" t="s">
        <v>146</v>
      </c>
      <c r="B9" s="327">
        <v>494.2385000000001</v>
      </c>
      <c r="C9" s="328">
        <v>14.000931865414612</v>
      </c>
      <c r="D9" s="327">
        <v>1316.1329599999999</v>
      </c>
      <c r="E9" s="328">
        <v>5.7639269888293025</v>
      </c>
      <c r="F9" s="327">
        <v>5822.1355999999987</v>
      </c>
      <c r="G9" s="328">
        <v>6.0750419862548384</v>
      </c>
      <c r="H9" s="328">
        <v>99.920134745633618</v>
      </c>
    </row>
    <row r="10" spans="1:14" x14ac:dyDescent="0.2">
      <c r="A10" s="84" t="s">
        <v>147</v>
      </c>
      <c r="B10" s="341">
        <v>0.37259999999999988</v>
      </c>
      <c r="C10" s="333">
        <v>16.872118189517263</v>
      </c>
      <c r="D10" s="332">
        <v>1.1501600000000001</v>
      </c>
      <c r="E10" s="333">
        <v>20.329762303314393</v>
      </c>
      <c r="F10" s="332">
        <v>4.6535800000000007</v>
      </c>
      <c r="G10" s="333">
        <v>-5.0902608490189571E-2</v>
      </c>
      <c r="H10" s="324">
        <v>7.9865254366385058E-2</v>
      </c>
    </row>
    <row r="11" spans="1:14" x14ac:dyDescent="0.2">
      <c r="A11" s="60" t="s">
        <v>148</v>
      </c>
      <c r="B11" s="329">
        <v>494.61110000000014</v>
      </c>
      <c r="C11" s="330">
        <v>14.00304168778243</v>
      </c>
      <c r="D11" s="329">
        <v>1317.2831199999998</v>
      </c>
      <c r="E11" s="330">
        <v>5.7751065547496223</v>
      </c>
      <c r="F11" s="329">
        <v>5826.7891799999989</v>
      </c>
      <c r="G11" s="330">
        <v>6.0698498746217062</v>
      </c>
      <c r="H11" s="330">
        <v>100</v>
      </c>
    </row>
    <row r="12" spans="1:14" x14ac:dyDescent="0.2">
      <c r="A12" s="366" t="s">
        <v>149</v>
      </c>
      <c r="B12" s="331"/>
      <c r="C12" s="331"/>
      <c r="D12" s="331"/>
      <c r="E12" s="331"/>
      <c r="F12" s="331"/>
      <c r="G12" s="331"/>
      <c r="H12" s="331"/>
    </row>
    <row r="13" spans="1:14" x14ac:dyDescent="0.2">
      <c r="A13" s="594" t="s">
        <v>188</v>
      </c>
      <c r="B13" s="595">
        <v>12.747630000000006</v>
      </c>
      <c r="C13" s="596">
        <v>-13.951320468407873</v>
      </c>
      <c r="D13" s="597">
        <v>37.693340000000028</v>
      </c>
      <c r="E13" s="596">
        <v>-17.923422305256846</v>
      </c>
      <c r="F13" s="597">
        <v>150.54085000000003</v>
      </c>
      <c r="G13" s="596">
        <v>-17.331328223910351</v>
      </c>
      <c r="H13" s="598">
        <v>2.5835987084742968</v>
      </c>
    </row>
    <row r="14" spans="1:14" x14ac:dyDescent="0.2">
      <c r="A14" s="599" t="s">
        <v>150</v>
      </c>
      <c r="B14" s="600">
        <v>2.5773036634236477</v>
      </c>
      <c r="C14" s="601"/>
      <c r="D14" s="602">
        <v>2.8614456093538974</v>
      </c>
      <c r="E14" s="601"/>
      <c r="F14" s="602">
        <v>2.5835987084742968</v>
      </c>
      <c r="G14" s="601"/>
      <c r="H14" s="603"/>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8" priority="24" operator="between">
      <formula>0</formula>
      <formula>0.5</formula>
    </cfRule>
  </conditionalFormatting>
  <conditionalFormatting sqref="B7:D8">
    <cfRule type="cellIs" dxfId="187" priority="10" operator="equal">
      <formula>0</formula>
    </cfRule>
    <cfRule type="cellIs" dxfId="186" priority="11" operator="between">
      <formula>0</formula>
      <formula>0.5</formula>
    </cfRule>
  </conditionalFormatting>
  <conditionalFormatting sqref="F7">
    <cfRule type="cellIs" dxfId="185" priority="7" operator="equal">
      <formula>0</formula>
    </cfRule>
    <cfRule type="cellIs" dxfId="184" priority="8" operator="between">
      <formula>0</formula>
      <formula>0.5</formula>
    </cfRule>
  </conditionalFormatting>
  <conditionalFormatting sqref="F8:G8">
    <cfRule type="cellIs" dxfId="183" priority="23" operator="between">
      <formula>0</formula>
      <formula>0.5</formula>
    </cfRule>
  </conditionalFormatting>
  <conditionalFormatting sqref="H7:H8">
    <cfRule type="cellIs" dxfId="182"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603</v>
      </c>
    </row>
    <row r="2" spans="1:12" ht="15.75" x14ac:dyDescent="0.25">
      <c r="A2" s="2"/>
      <c r="B2" s="89"/>
      <c r="H2" s="79" t="s">
        <v>151</v>
      </c>
    </row>
    <row r="3" spans="1:12" ht="14.1" customHeight="1" x14ac:dyDescent="0.2">
      <c r="A3" s="90"/>
      <c r="B3" s="784">
        <f>INDICE!A3</f>
        <v>44986</v>
      </c>
      <c r="C3" s="784"/>
      <c r="D3" s="784"/>
      <c r="E3" s="91"/>
      <c r="F3" s="785" t="s">
        <v>116</v>
      </c>
      <c r="G3" s="785"/>
      <c r="H3" s="785"/>
    </row>
    <row r="4" spans="1:12" x14ac:dyDescent="0.2">
      <c r="A4" s="92"/>
      <c r="B4" s="93" t="s">
        <v>143</v>
      </c>
      <c r="C4" s="494" t="s">
        <v>144</v>
      </c>
      <c r="D4" s="93" t="s">
        <v>152</v>
      </c>
      <c r="E4" s="93"/>
      <c r="F4" s="93" t="s">
        <v>143</v>
      </c>
      <c r="G4" s="494" t="s">
        <v>144</v>
      </c>
      <c r="H4" s="93" t="s">
        <v>152</v>
      </c>
    </row>
    <row r="5" spans="1:12" x14ac:dyDescent="0.2">
      <c r="A5" s="90" t="s">
        <v>153</v>
      </c>
      <c r="B5" s="94">
        <v>71.632000000000005</v>
      </c>
      <c r="C5" s="96">
        <v>2.8929899999999997</v>
      </c>
      <c r="D5" s="343">
        <v>74.524990000000003</v>
      </c>
      <c r="E5" s="94"/>
      <c r="F5" s="94">
        <v>835.95953000000145</v>
      </c>
      <c r="G5" s="96">
        <v>31.826199999999996</v>
      </c>
      <c r="H5" s="343">
        <v>867.78573000000142</v>
      </c>
    </row>
    <row r="6" spans="1:12" x14ac:dyDescent="0.2">
      <c r="A6" s="92" t="s">
        <v>154</v>
      </c>
      <c r="B6" s="95">
        <v>12.87021</v>
      </c>
      <c r="C6" s="96">
        <v>0.5670599999999999</v>
      </c>
      <c r="D6" s="344">
        <v>13.43727</v>
      </c>
      <c r="E6" s="95"/>
      <c r="F6" s="95">
        <v>155.37909000000002</v>
      </c>
      <c r="G6" s="96">
        <v>6.1026499999999935</v>
      </c>
      <c r="H6" s="344">
        <v>161.48174</v>
      </c>
    </row>
    <row r="7" spans="1:12" x14ac:dyDescent="0.2">
      <c r="A7" s="92" t="s">
        <v>155</v>
      </c>
      <c r="B7" s="95">
        <v>8.1368200000000002</v>
      </c>
      <c r="C7" s="96">
        <v>0.47111999999999998</v>
      </c>
      <c r="D7" s="344">
        <v>8.6079399999999993</v>
      </c>
      <c r="E7" s="95"/>
      <c r="F7" s="95">
        <v>98.880790000000061</v>
      </c>
      <c r="G7" s="96">
        <v>5.6117199999999983</v>
      </c>
      <c r="H7" s="344">
        <v>104.49251000000007</v>
      </c>
    </row>
    <row r="8" spans="1:12" x14ac:dyDescent="0.2">
      <c r="A8" s="92" t="s">
        <v>156</v>
      </c>
      <c r="B8" s="95">
        <v>17.261260000000007</v>
      </c>
      <c r="C8" s="96">
        <v>0.85759000000000007</v>
      </c>
      <c r="D8" s="344">
        <v>18.118850000000009</v>
      </c>
      <c r="E8" s="95"/>
      <c r="F8" s="95">
        <v>241.86015000000003</v>
      </c>
      <c r="G8" s="96">
        <v>10.232340000000002</v>
      </c>
      <c r="H8" s="344">
        <v>252.09249000000003</v>
      </c>
    </row>
    <row r="9" spans="1:12" x14ac:dyDescent="0.2">
      <c r="A9" s="92" t="s">
        <v>157</v>
      </c>
      <c r="B9" s="95">
        <v>38.079860000000004</v>
      </c>
      <c r="C9" s="96">
        <v>8.7313999999999989</v>
      </c>
      <c r="D9" s="344">
        <v>46.811260000000004</v>
      </c>
      <c r="E9" s="95"/>
      <c r="F9" s="95">
        <v>419.46403999999995</v>
      </c>
      <c r="G9" s="96">
        <v>95.982139999999987</v>
      </c>
      <c r="H9" s="344">
        <v>515.44617999999991</v>
      </c>
    </row>
    <row r="10" spans="1:12" x14ac:dyDescent="0.2">
      <c r="A10" s="92" t="s">
        <v>158</v>
      </c>
      <c r="B10" s="95">
        <v>5.9073599999999997</v>
      </c>
      <c r="C10" s="96">
        <v>0.20724000000000001</v>
      </c>
      <c r="D10" s="344">
        <v>6.1145999999999994</v>
      </c>
      <c r="E10" s="95"/>
      <c r="F10" s="95">
        <v>72.911979999999971</v>
      </c>
      <c r="G10" s="96">
        <v>3.0506100000000007</v>
      </c>
      <c r="H10" s="344">
        <v>75.962589999999977</v>
      </c>
    </row>
    <row r="11" spans="1:12" x14ac:dyDescent="0.2">
      <c r="A11" s="92" t="s">
        <v>159</v>
      </c>
      <c r="B11" s="95">
        <v>22.945</v>
      </c>
      <c r="C11" s="96">
        <v>1.0996599999999996</v>
      </c>
      <c r="D11" s="344">
        <v>24.04466</v>
      </c>
      <c r="E11" s="95"/>
      <c r="F11" s="95">
        <v>295.63304000000028</v>
      </c>
      <c r="G11" s="96">
        <v>14.240440000000026</v>
      </c>
      <c r="H11" s="344">
        <v>309.87348000000031</v>
      </c>
    </row>
    <row r="12" spans="1:12" x14ac:dyDescent="0.2">
      <c r="A12" s="92" t="s">
        <v>512</v>
      </c>
      <c r="B12" s="95">
        <v>19.075360000000003</v>
      </c>
      <c r="C12" s="96">
        <v>0.69442999999999988</v>
      </c>
      <c r="D12" s="344">
        <v>19.769790000000004</v>
      </c>
      <c r="E12" s="95"/>
      <c r="F12" s="95">
        <v>221.09604000000016</v>
      </c>
      <c r="G12" s="96">
        <v>8.0300899999999977</v>
      </c>
      <c r="H12" s="344">
        <v>229.12613000000016</v>
      </c>
      <c r="J12" s="96"/>
    </row>
    <row r="13" spans="1:12" x14ac:dyDescent="0.2">
      <c r="A13" s="92" t="s">
        <v>160</v>
      </c>
      <c r="B13" s="95">
        <v>84.25530999999998</v>
      </c>
      <c r="C13" s="96">
        <v>4.0024500000000005</v>
      </c>
      <c r="D13" s="344">
        <v>88.257759999999976</v>
      </c>
      <c r="E13" s="95"/>
      <c r="F13" s="95">
        <v>981.04497999999899</v>
      </c>
      <c r="G13" s="96">
        <v>45.419119999999992</v>
      </c>
      <c r="H13" s="344">
        <v>1026.464099999999</v>
      </c>
      <c r="J13" s="96"/>
      <c r="L13" s="702"/>
    </row>
    <row r="14" spans="1:12" x14ac:dyDescent="0.2">
      <c r="A14" s="92" t="s">
        <v>161</v>
      </c>
      <c r="B14" s="95">
        <v>0.51049999999999995</v>
      </c>
      <c r="C14" s="96">
        <v>6.6280000000000006E-2</v>
      </c>
      <c r="D14" s="345">
        <v>0.57677999999999996</v>
      </c>
      <c r="E14" s="96"/>
      <c r="F14" s="95">
        <v>5.7853799999999991</v>
      </c>
      <c r="G14" s="96">
        <v>0.57141999999999982</v>
      </c>
      <c r="H14" s="345">
        <v>6.3567999999999989</v>
      </c>
      <c r="J14" s="96"/>
      <c r="K14" s="721"/>
    </row>
    <row r="15" spans="1:12" x14ac:dyDescent="0.2">
      <c r="A15" s="92" t="s">
        <v>162</v>
      </c>
      <c r="B15" s="95">
        <v>52.314189999999996</v>
      </c>
      <c r="C15" s="96">
        <v>2.1531299999999995</v>
      </c>
      <c r="D15" s="344">
        <v>54.467319999999994</v>
      </c>
      <c r="E15" s="95"/>
      <c r="F15" s="95">
        <v>632.20536000000016</v>
      </c>
      <c r="G15" s="96">
        <v>23.734040000000004</v>
      </c>
      <c r="H15" s="344">
        <v>655.93940000000021</v>
      </c>
      <c r="J15" s="96"/>
    </row>
    <row r="16" spans="1:12" x14ac:dyDescent="0.2">
      <c r="A16" s="92" t="s">
        <v>163</v>
      </c>
      <c r="B16" s="95">
        <v>8.3639600000000005</v>
      </c>
      <c r="C16" s="96">
        <v>0.23233999999999999</v>
      </c>
      <c r="D16" s="344">
        <v>8.5963000000000012</v>
      </c>
      <c r="E16" s="95"/>
      <c r="F16" s="95">
        <v>104.15402000000003</v>
      </c>
      <c r="G16" s="96">
        <v>3.0358299999999976</v>
      </c>
      <c r="H16" s="344">
        <v>107.18985000000004</v>
      </c>
      <c r="J16" s="96"/>
    </row>
    <row r="17" spans="1:11" x14ac:dyDescent="0.2">
      <c r="A17" s="92" t="s">
        <v>164</v>
      </c>
      <c r="B17" s="95">
        <v>21.578370000000003</v>
      </c>
      <c r="C17" s="96">
        <v>1.0164600000000001</v>
      </c>
      <c r="D17" s="344">
        <v>22.594830000000002</v>
      </c>
      <c r="E17" s="95"/>
      <c r="F17" s="95">
        <v>269.53214000000014</v>
      </c>
      <c r="G17" s="96">
        <v>12.898339999999994</v>
      </c>
      <c r="H17" s="344">
        <v>282.43048000000016</v>
      </c>
      <c r="J17" s="96"/>
    </row>
    <row r="18" spans="1:11" x14ac:dyDescent="0.2">
      <c r="A18" s="92" t="s">
        <v>165</v>
      </c>
      <c r="B18" s="95">
        <v>2.1525799999999999</v>
      </c>
      <c r="C18" s="96">
        <v>9.4269999999999993E-2</v>
      </c>
      <c r="D18" s="344">
        <v>2.2468499999999998</v>
      </c>
      <c r="E18" s="95"/>
      <c r="F18" s="95">
        <v>26.244089999999996</v>
      </c>
      <c r="G18" s="96">
        <v>1.16839</v>
      </c>
      <c r="H18" s="344">
        <v>27.412479999999995</v>
      </c>
      <c r="J18" s="96"/>
    </row>
    <row r="19" spans="1:11" x14ac:dyDescent="0.2">
      <c r="A19" s="92" t="s">
        <v>166</v>
      </c>
      <c r="B19" s="95">
        <v>64.313810000000004</v>
      </c>
      <c r="C19" s="96">
        <v>2.3647700000000005</v>
      </c>
      <c r="D19" s="344">
        <v>66.678580000000011</v>
      </c>
      <c r="E19" s="95"/>
      <c r="F19" s="95">
        <v>718.10648000000049</v>
      </c>
      <c r="G19" s="96">
        <v>26.253419999999998</v>
      </c>
      <c r="H19" s="344">
        <v>744.35990000000049</v>
      </c>
      <c r="J19" s="96"/>
    </row>
    <row r="20" spans="1:11" x14ac:dyDescent="0.2">
      <c r="A20" s="92" t="s">
        <v>167</v>
      </c>
      <c r="B20" s="96">
        <v>0.54003000000000001</v>
      </c>
      <c r="C20" s="96">
        <v>0</v>
      </c>
      <c r="D20" s="345">
        <v>0.54003000000000001</v>
      </c>
      <c r="E20" s="96"/>
      <c r="F20" s="95">
        <v>6.4642799999999996</v>
      </c>
      <c r="G20" s="96">
        <v>0</v>
      </c>
      <c r="H20" s="345">
        <v>6.4642799999999996</v>
      </c>
      <c r="J20" s="96"/>
    </row>
    <row r="21" spans="1:11" x14ac:dyDescent="0.2">
      <c r="A21" s="92" t="s">
        <v>168</v>
      </c>
      <c r="B21" s="95">
        <v>13.355370000000001</v>
      </c>
      <c r="C21" s="96">
        <v>0.55394999999999994</v>
      </c>
      <c r="D21" s="344">
        <v>13.909320000000001</v>
      </c>
      <c r="E21" s="95"/>
      <c r="F21" s="95">
        <v>154.58940999999999</v>
      </c>
      <c r="G21" s="96">
        <v>6.0365700000000029</v>
      </c>
      <c r="H21" s="344">
        <v>160.62598</v>
      </c>
      <c r="J21" s="96"/>
      <c r="K21" s="96"/>
    </row>
    <row r="22" spans="1:11" x14ac:dyDescent="0.2">
      <c r="A22" s="92" t="s">
        <v>169</v>
      </c>
      <c r="B22" s="95">
        <v>6.5166000000000004</v>
      </c>
      <c r="C22" s="96">
        <v>0.21239000000000002</v>
      </c>
      <c r="D22" s="344">
        <v>6.7289900000000005</v>
      </c>
      <c r="E22" s="95"/>
      <c r="F22" s="95">
        <v>75.138409999999993</v>
      </c>
      <c r="G22" s="96">
        <v>2.4354100000000005</v>
      </c>
      <c r="H22" s="344">
        <v>77.573819999999998</v>
      </c>
      <c r="J22" s="96"/>
    </row>
    <row r="23" spans="1:11" x14ac:dyDescent="0.2">
      <c r="A23" s="97" t="s">
        <v>170</v>
      </c>
      <c r="B23" s="98">
        <v>17.417079999999999</v>
      </c>
      <c r="C23" s="96">
        <v>0.77792000000000006</v>
      </c>
      <c r="D23" s="346">
        <v>18.195</v>
      </c>
      <c r="E23" s="98"/>
      <c r="F23" s="98">
        <v>200.99291999999997</v>
      </c>
      <c r="G23" s="96">
        <v>10.02768</v>
      </c>
      <c r="H23" s="346">
        <v>211.02059999999997</v>
      </c>
      <c r="J23" s="96"/>
    </row>
    <row r="24" spans="1:11" x14ac:dyDescent="0.2">
      <c r="A24" s="99" t="s">
        <v>430</v>
      </c>
      <c r="B24" s="100">
        <v>467.22566999999987</v>
      </c>
      <c r="C24" s="100">
        <v>26.995450000000027</v>
      </c>
      <c r="D24" s="100">
        <v>494.22111999999987</v>
      </c>
      <c r="E24" s="100"/>
      <c r="F24" s="100">
        <v>5515.4421299999876</v>
      </c>
      <c r="G24" s="100">
        <v>306.65641000000045</v>
      </c>
      <c r="H24" s="100">
        <v>5822.0985399999881</v>
      </c>
      <c r="J24" s="96"/>
    </row>
    <row r="25" spans="1:11" x14ac:dyDescent="0.2">
      <c r="H25" s="79" t="s">
        <v>220</v>
      </c>
      <c r="J25" s="96"/>
    </row>
    <row r="26" spans="1:11" x14ac:dyDescent="0.2">
      <c r="A26" s="347"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0"/>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81" priority="13" operator="between">
      <formula>0</formula>
      <formula>0.5</formula>
    </cfRule>
    <cfRule type="cellIs" dxfId="180" priority="14" operator="between">
      <formula>0</formula>
      <formula>0.49</formula>
    </cfRule>
  </conditionalFormatting>
  <conditionalFormatting sqref="C5:C23">
    <cfRule type="cellIs" dxfId="179" priority="12" stopIfTrue="1" operator="equal">
      <formula>0</formula>
    </cfRule>
  </conditionalFormatting>
  <conditionalFormatting sqref="G5:G23">
    <cfRule type="cellIs" dxfId="178" priority="10" stopIfTrue="1" operator="equal">
      <formula>0</formula>
    </cfRule>
  </conditionalFormatting>
  <conditionalFormatting sqref="J12:J30">
    <cfRule type="cellIs" dxfId="177" priority="6" stopIfTrue="1" operator="equal">
      <formula>0</formula>
    </cfRule>
    <cfRule type="cellIs" dxfId="176" priority="8" operator="between">
      <formula>0</formula>
      <formula>0.5</formula>
    </cfRule>
    <cfRule type="cellIs" dxfId="175"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Gloria Martín Corrales</cp:lastModifiedBy>
  <cp:lastPrinted>2019-09-24T11:28:59Z</cp:lastPrinted>
  <dcterms:created xsi:type="dcterms:W3CDTF">2014-01-27T14:19:56Z</dcterms:created>
  <dcterms:modified xsi:type="dcterms:W3CDTF">2023-07-18T08:38:10Z</dcterms:modified>
</cp:coreProperties>
</file>