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U:\INFORMES CORES WEB\BEH\BEH 2014\2025\02. FEBRERO\"/>
    </mc:Choice>
  </mc:AlternateContent>
  <xr:revisionPtr revIDLastSave="0" documentId="13_ncr:1_{C519E45B-C10B-48F0-A317-AFDA9204C4E9}"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<sst xmlns="http://schemas.openxmlformats.org/spreadsheetml/2006/main" count="1881" uniqueCount="693">
  <si>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</si>
  <si>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</si>
  <si>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</si>
  <si>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</si>
  <si>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</si>
  <si>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</si>
  <si>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</si>
  <si>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</si>
  <si>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</si>
  <si>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</si>
  <si>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</si>
  <si>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</si>
  <si>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</si>
  <si>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</si>
  <si>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</si>
  <si>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</si>
  <si>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</si>
  <si>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</si>
  <si>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</si>
  <si>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</si>
  <si>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</si>
  <si>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</si>
  <si>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</si>
  <si>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</si>
  <si>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</si>
  <si>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</si>
  <si>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</si>
  <si>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</si>
  <si>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</si>
  <si>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</si>
  <si>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</si>
  <si>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</si>
  <si>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</si>
  <si>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</si>
  <si>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</si>
  <si>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</si>
  <si>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</si>
  <si>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</si>
  <si>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</si>
  <si>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</si>
  <si>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</si>
  <si>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</si>
  <si>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</si>
  <si>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</si>
  <si>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</si>
  <si>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</si>
  <si>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</si>
  <si>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</si>
  <si>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</si>
  <si>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</si>
  <si>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</si>
  <si>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</si>
  <si>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</si>
  <si>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</si>
  <si>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</si>
  <si>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</si>
  <si>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</si>
  <si>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</si>
  <si>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</si>
  <si>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</si>
  <si>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</si>
  <si>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</si>
  <si>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</si>
  <si>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</si>
  <si>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</si>
  <si>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</si>
  <si>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</si>
  <si>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</si>
  <si>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</si>
  <si>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</si>
  <si>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</si>
  <si>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</si>
  <si>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</si>
  <si>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</si>
  <si>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</si>
  <si>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</si>
  <si>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</si>
  <si>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</si>
  <si>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</si>
  <si>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</si>
  <si>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</si>
  <si>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</si>
  <si>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</si>
  <si>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</si>
  <si>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</si>
  <si>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</si>
  <si>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</si>
  <si>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</si>
  <si>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</si>
  <si>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</si>
  <si>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</si>
  <si>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</si>
  <si>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</si>
  <si>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</si>
  <si>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</si>
  <si>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</si>
  <si>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</si>
  <si>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</si>
  <si>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</si>
  <si>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</si>
  <si>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</si>
  <si>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</si>
  <si>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</si>
  <si>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</si>
  <si>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</si>
  <si>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</si>
  <si>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</si>
  <si>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</si>
  <si>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</si>
  <si>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</si>
  <si>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</si>
  <si>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</si>
  <si>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</si>
  <si>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</si>
  <si>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</si>
  <si>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</si>
  <si>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</si>
  <si>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</si>
  <si>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</si>
  <si>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</si>
  <si>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</si>
  <si>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</si>
  <si>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</si>
  <si>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</si>
  <si>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</si>
  <si>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</si>
  <si>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</si>
  <si>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</si>
  <si>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</si>
  <si>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</si>
  <si>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</si>
  <si>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</si>
  <si>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</si>
  <si>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</si>
  <si>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</si>
  <si>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</si>
  <si>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</si>
  <si>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</si>
  <si>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</si>
  <si>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</si>
  <si>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</si>
  <si>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</si>
  <si>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</si>
  <si>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</si>
  <si>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</si>
  <si>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</si>
  <si>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</si>
  <si>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</si>
  <si>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</si>
  <si>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</si>
  <si>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</si>
  <si>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</si>
  <si>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</si>
  <si>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</si>
  <si>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</si>
  <si>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</si>
  <si>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</si>
  <si>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</si>
  <si>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</si>
  <si>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</si>
  <si>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</si>
  <si>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</si>
  <si>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</si>
  <si>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</si>
  <si>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</si>
  <si>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</si>
  <si>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</si>
  <si>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</si>
  <si>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</si>
  <si>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</si>
  <si>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</si>
  <si>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</si>
  <si>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</si>
  <si>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</si>
  <si>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</si>
  <si>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</si>
  <si>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</si>
  <si>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</si>
  <si>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</si>
  <si>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</si>
  <si>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</si>
  <si>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</si>
  <si>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</si>
  <si>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</si>
  <si>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</si>
  <si>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</si>
  <si>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</si>
  <si>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</si>
  <si>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</si>
  <si>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</si>
  <si>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</si>
  <si>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</si>
  <si>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</si>
  <si>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</si>
  <si>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</si>
  <si>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</si>
  <si>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</si>
  <si>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</si>
  <si>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</si>
  <si>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</si>
  <si>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</si>
  <si>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</si>
  <si>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</si>
  <si>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</si>
  <si>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</si>
  <si>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</si>
  <si>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</si>
  <si>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</si>
  <si>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</si>
  <si>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</si>
  <si>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</si>
  <si>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</si>
  <si>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</si>
  <si>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</si>
  <si>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</si>
  <si>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</si>
  <si>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</si>
  <si>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</si>
  <si>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</si>
  <si>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</si>
  <si>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</si>
  <si>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</si>
  <si>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</si>
  <si>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</si>
  <si>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</si>
  <si>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</si>
  <si>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</si>
  <si>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</si>
  <si>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</si>
  <si>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</si>
  <si>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</si>
  <si>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</si>
  <si>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</si>
  <si>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</si>
  <si>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</si>
  <si>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</si>
  <si>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</si>
  <si>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</si>
  <si>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</si>
  <si>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</si>
  <si>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</si>
  <si>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</si>
  <si>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</si>
  <si>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</si>
  <si>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</si>
  <si>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</si>
  <si>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</si>
  <si>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</si>
  <si>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</si>
  <si>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</si>
  <si>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</si>
  <si>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</si>
  <si>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</si>
  <si>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</si>
  <si>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</si>
  <si>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</si>
  <si>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</si>
  <si>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</si>
  <si>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</si>
  <si>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</si>
  <si>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</si>
  <si>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</si>
  <si>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</si>
  <si>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</si>
  <si>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</si>
  <si>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</si>
  <si>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</si>
  <si>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</si>
  <si>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</si>
  <si>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</si>
  <si>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</si>
  <si>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</si>
  <si>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</si>
  <si>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</si>
  <si>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</si>
  <si>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</si>
  <si>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</si>
  <si>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</si>
  <si>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</si>
  <si>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</si>
  <si>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</si>
  <si>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</si>
  <si>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</si>
  <si>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</si>
  <si>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</si>
  <si>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</si>
  <si>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</si>
  <si>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</si>
  <si>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</si>
  <si>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</si>
  <si>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</si>
  <si>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</si>
  <si>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</si>
  <si>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</si>
  <si>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</si>
  <si>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</si>
  <si>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</si>
  <si>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</si>
  <si>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</si>
  <si>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</si>
  <si>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</si>
  <si>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</si>
  <si>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</si>
  <si>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</si>
  <si>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</si>
  <si>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</si>
  <si>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</si>
  <si>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</si>
  <si>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</si>
  <si>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</si>
  <si>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</si>
  <si>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</si>
  <si>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</si>
  <si>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</si>
  <si>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</si>
  <si>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</si>
  <si>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</si>
  <si>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</si>
  <si>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</si>
  <si>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</si>
  <si>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</si>
  <si>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</si>
  <si>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</si>
  <si>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</si>
  <si>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</si>
  <si>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</si>
  <si>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</si>
  <si>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</si>
  <si>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</si>
  <si>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</si>
  <si>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</si>
  <si>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</si>
  <si>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</si>
  <si>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</si>
  <si>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</si>
  <si>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</si>
  <si>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</si>
  <si>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</si>
  <si>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</si>
  <si>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</si>
  <si>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</si>
  <si>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</si>
  <si>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</si>
  <si>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</si>
  <si>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</si>
  <si>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</si>
  <si>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</si>
  <si>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</si>
  <si>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</si>
  <si>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</si>
  <si>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</si>
  <si>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</si>
  <si>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</si>
  <si>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</si>
  <si>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</si>
  <si>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</si>
  <si>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</si>
  <si>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</si>
  <si>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</si>
  <si>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</si>
  <si>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</si>
  <si>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</si>
  <si>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</si>
  <si>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</si>
  <si>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</si>
  <si>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</si>
  <si>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</si>
  <si>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</si>
  <si>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</si>
  <si>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</si>
  <si>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</si>
  <si>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</si>
  <si>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</si>
  <si>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</si>
  <si>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</si>
  <si>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</si>
  <si>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</si>
  <si>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</si>
  <si>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</si>
  <si>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</si>
  <si>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</si>
  <si>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</si>
  <si>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</si>
  <si>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</si>
  <si>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</si>
  <si>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</si>
  <si>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</si>
  <si>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</si>
  <si>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</si>
  <si>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</si>
  <si>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</si>
  <si>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</si>
  <si>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</si>
  <si>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</si>
  <si>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</si>
  <si>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</si>
  <si>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</si>
  <si>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</si>
  <si>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</si>
  <si>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</si>
  <si>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</si>
  <si>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</si>
  <si>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</si>
  <si>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</si>
  <si>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</si>
  <si>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</si>
  <si>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</si>
  <si>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</si>
  <si>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</si>
  <si>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</si>
  <si>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</si>
  <si>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</si>
  <si>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</si>
  <si>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</si>
  <si>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</si>
  <si>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</si>
  <si>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</si>
  <si>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</si>
  <si>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</si>
  <si>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</si>
  <si>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</si>
  <si>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</si>
  <si>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</si>
  <si>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</si>
  <si>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</si>
  <si>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</si>
  <si>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</si>
  <si>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</si>
  <si>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</si>
  <si>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</si>
  <si>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</si>
  <si>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</si>
  <si>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</si>
  <si>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</si>
  <si>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</si>
  <si>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</si>
  <si>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</si>
  <si>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</si>
  <si>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</si>
  <si>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</si>
  <si>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</si>
  <si>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</si>
  <si>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</si>
  <si>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</si>
  <si>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</si>
  <si>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</si>
  <si>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</si>
  <si>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</si>
  <si>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</si>
  <si>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</si>
  <si>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</si>
  <si>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</si>
  <si>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</si>
  <si>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</si>
  <si>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</si>
  <si>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</si>
  <si>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</si>
  <si>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</si>
  <si>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</si>
  <si>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</si>
  <si>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</si>
  <si>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</si>
  <si>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</si>
  <si>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</si>
  <si>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</si>
  <si>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</si>
  <si>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</si>
  <si>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</si>
  <si>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</si>
  <si>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</si>
  <si>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</si>
  <si>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</si>
  <si>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</si>
  <si>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</si>
  <si>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</si>
  <si>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</si>
  <si>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</si>
  <si>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</si>
  <si>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</si>
  <si>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</si>
  <si>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</si>
  <si>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</si>
  <si>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</si>
  <si>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</si>
  <si>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</si>
  <si>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</si>
  <si>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</si>
  <si>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</si>
  <si>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</si>
  <si>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</si>
  <si>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</si>
  <si>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</si>
  <si>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</si>
  <si>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</si>
  <si>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</si>
  <si>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</si>
  <si>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</si>
  <si>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</si>
  <si>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</si>
  <si>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</si>
  <si>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</si>
  <si>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</si>
  <si>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</si>
  <si>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</si>
  <si>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</si>
  <si>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</si>
  <si>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</si>
  <si>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</si>
  <si>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</si>
  <si>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</si>
  <si>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</si>
  <si>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</si>
  <si>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</si>
  <si>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</si>
  <si>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</si>
  <si>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</si>
  <si>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</si>
  <si>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</si>
  <si>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</si>
  <si>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</si>
  <si>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</si>
  <si>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</si>
  <si>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</si>
  <si>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</si>
  <si>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</si>
  <si>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</si>
  <si>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</si>
  <si>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</si>
  <si>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</si>
  <si>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</si>
  <si>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</si>
  <si>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</si>
  <si>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</si>
  <si>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</si>
  <si>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</si>
  <si>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</si>
  <si>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</si>
  <si>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</si>
  <si>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</si>
  <si>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</si>
  <si>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</si>
  <si>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</si>
  <si>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</si>
  <si>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</si>
  <si>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</si>
  <si>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</si>
  <si>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</si>
  <si>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</si>
  <si>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</si>
  <si>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</si>
  <si>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</si>
  <si>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</si>
  <si>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</si>
  <si>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</si>
  <si>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</si>
  <si>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</si>
  <si>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</si>
  <si>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</si>
  <si>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</si>
  <si>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</si>
  <si>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</si>
  <si>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</si>
  <si>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</si>
  <si>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</si>
  <si>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</si>
  <si>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</si>
  <si>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</si>
  <si>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</si>
  <si>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</si>
  <si>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</si>
  <si>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</si>
  <si>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</si>
  <si>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</si>
  <si>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</si>
  <si>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</si>
  <si>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</si>
  <si>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</si>
  <si>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</si>
  <si>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</si>
  <si>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</si>
  <si>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</si>
  <si>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</si>
  <si>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</si>
  <si>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</si>
  <si>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</si>
  <si>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</si>
  <si>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</si>
  <si>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</si>
  <si>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</si>
  <si>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</si>
  <si>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</si>
  <si>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</si>
  <si>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</si>
  <si>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</si>
  <si>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</si>
  <si>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</si>
  <si>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</si>
  <si>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</si>
  <si>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</si>
  <si>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</si>
  <si>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19 Enero</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</si>
  <si>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</si>
  <si>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</si>
  <si>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</si>
  <si>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</si>
  <si>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</si>
  <si>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</si>
  <si>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</si>
  <si>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</si>
  <si>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</si>
  <si>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</si>
  <si>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</si>
  <si>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</si>
  <si>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</si>
  <si>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</si>
  <si>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</si>
  <si>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</si>
  <si>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</si>
  <si>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</si>
  <si>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</si>
  <si>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</si>
  <si>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</si>
  <si>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</si>
  <si>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</si>
  <si>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</si>
  <si>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</si>
  <si>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</si>
  <si>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</si>
  <si>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</si>
  <si>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</si>
  <si>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</si>
  <si>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</si>
  <si>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</si>
  <si>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</si>
  <si>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</si>
  <si>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</si>
  <si>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</si>
  <si>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</si>
  <si>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</si>
  <si>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</si>
  <si>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</si>
  <si>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</si>
  <si>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</si>
  <si>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</si>
  <si>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</si>
  <si>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</si>
  <si>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</si>
  <si>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</si>
  <si>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</si>
  <si>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</si>
  <si>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</si>
  <si>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</si>
  <si>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</si>
  <si>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</si>
  <si>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</si>
  <si>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</si>
  <si>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</si>
  <si>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</si>
  <si>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</si>
  <si>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</si>
  <si>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</si>
  <si>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</si>
  <si>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</si>
  <si>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</si>
  <si>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</si>
  <si>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</si>
  <si>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</si>
  <si>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</si>
  <si>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</si>
  <si>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</si>
  <si>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</si>
  <si>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</si>
  <si>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</si>
  <si>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</si>
  <si>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</si>
  <si>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</si>
  <si>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</si>
  <si>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</si>
  <si>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</si>
  <si>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</si>
  <si>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</si>
  <si>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</si>
  <si>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</si>
  <si>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</si>
  <si>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</si>
  <si>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4º 2024</t>
  </si>
  <si>
    <t>ene-25</t>
  </si>
  <si>
    <t>feb-25</t>
  </si>
  <si>
    <t>21 Enero</t>
  </si>
  <si>
    <t>feb-24</t>
  </si>
  <si>
    <t>Costa de Marfil</t>
  </si>
  <si>
    <t>BOLETÍN ESTADÍSTICO HIDROCARBUROS FEBRERO 2025</t>
  </si>
  <si>
    <t>* Tasa de variación respecto al mismo periodo del año anterior // '- igual que 0,0 / ^ distinto de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</si>
</sst>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3" fontId="13" fillId="2" borderId="0" xfId="0" applyNumberFormat="1" applyFont="1" applyFill="1" applyAlignment="1">
      <alignment horizontal="right"/>
    </xf>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4" fillId="2" borderId="3" xfId="1" quotePrefix="1" applyFill="1" applyBorder="1"/>
    <xf numFmtId="4" fontId="4" fillId="11" borderId="3" xfId="1" applyNumberFormat="1" applyFill="1" applyBorder="1" applyAlignment="1">
      <alignment horizontal="right"/>
    </xf>
    <xf numFmtId="173" fontId="13" fillId="5"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8" fillId="2" borderId="10" xfId="1" quotePrefix="1" applyFont="1" applyFill="1" applyBorder="1" applyAlignment="1">
      <alignment horizontal="center" vertical="center"/>
    </xf>
    <xf numFmtId="170" fontId="4" fillId="2" borderId="0" xfId="1" applyNumberFormat="1" applyFill="1" applyAlignment="1">
      <alignment horizontal="right" indent="1"/>
    </xf>
    <xf numFmtId="170" fontId="4" fillId="11" borderId="0" xfId="1" applyNumberFormat="1" applyFill="1" applyAlignment="1">
      <alignment horizontal="righ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3" fontId="8" fillId="2" borderId="0" xfId="1" quotePrefix="1" applyNumberFormat="1" applyFont="1" applyFill="1" applyAlignment="1">
      <alignment horizontal="right"/>
    </xf>
    <xf numFmtId="3" fontId="4" fillId="6" borderId="2" xfId="1" quotePrefix="1" applyNumberFormat="1" applyFill="1" applyBorder="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34">
    <dxf>
      <numFmt numFmtId="199" formatCode="\^"/>
    </dxf>
    <dxf>
      <numFmt numFmtId="199" formatCode="\^"/>
    </dxf>
    <dxf>
      <numFmt numFmtId="196" formatCode="\^;\^;\^"/>
    </dxf>
    <dxf>
      <numFmt numFmtId="197" formatCode="&quot;-&quot;"/>
    </dxf>
    <dxf>
      <numFmt numFmtId="197" formatCode="&quot;-&quot;"/>
    </dxf>
    <dxf>
      <numFmt numFmtId="198" formatCode="&quot;^&quot;"/>
    </dxf>
    <dxf>
      <numFmt numFmtId="198" formatCode="&quot;^&quot;"/>
    </dxf>
    <dxf>
      <numFmt numFmtId="198" formatCode="&quot;^&quot;"/>
    </dxf>
    <dxf>
      <numFmt numFmtId="196" formatCode="\^;\^;\^"/>
    </dxf>
    <dxf>
      <numFmt numFmtId="196" formatCode="\^;\^;\^"/>
    </dxf>
    <dxf>
      <numFmt numFmtId="197" formatCode="&quot;-&quot;"/>
    </dxf>
    <dxf>
      <numFmt numFmtId="199" formatCode="\^"/>
    </dxf>
    <dxf>
      <numFmt numFmtId="196" formatCode="\^;\^;\^"/>
    </dxf>
    <dxf>
      <numFmt numFmtId="197" formatCode="&quot;-&quot;"/>
    </dxf>
    <dxf>
      <numFmt numFmtId="199" formatCode="\^"/>
    </dxf>
    <dxf>
      <numFmt numFmtId="199" formatCode="\^"/>
    </dxf>
    <dxf>
      <numFmt numFmtId="197" formatCode="&quot;-&quot;"/>
    </dxf>
    <dxf>
      <numFmt numFmtId="198" formatCode="&quot;^&quot;"/>
    </dxf>
    <dxf>
      <numFmt numFmtId="199" formatCode="\^"/>
    </dxf>
    <dxf>
      <numFmt numFmtId="199" formatCode="\^"/>
    </dxf>
    <dxf>
      <numFmt numFmtId="198" formatCode="&quot;^&quot;"/>
    </dxf>
    <dxf>
      <numFmt numFmtId="199" formatCode="\^"/>
    </dxf>
    <dxf>
      <numFmt numFmtId="199" formatCode="\^"/>
    </dxf>
    <dxf>
      <numFmt numFmtId="199"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9" formatCode="\^"/>
    </dxf>
    <dxf>
      <numFmt numFmtId="196" formatCode="\^;\^;\^"/>
    </dxf>
    <dxf>
      <numFmt numFmtId="199" formatCode="\^"/>
    </dxf>
    <dxf>
      <numFmt numFmtId="196" formatCode="\^;\^;\^"/>
    </dxf>
    <dxf>
      <numFmt numFmtId="199" formatCode="\^"/>
    </dxf>
    <dxf>
      <numFmt numFmtId="199" formatCode="\^"/>
    </dxf>
    <dxf>
      <numFmt numFmtId="196"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7" formatCode="&quot;-&quot;"/>
    </dxf>
    <dxf>
      <numFmt numFmtId="199" formatCode="\^"/>
    </dxf>
    <dxf>
      <numFmt numFmtId="199" formatCode="\^"/>
    </dxf>
    <dxf>
      <numFmt numFmtId="196" formatCode="\^;\^;\^"/>
    </dxf>
    <dxf>
      <numFmt numFmtId="199" formatCode="\^"/>
    </dxf>
    <dxf>
      <numFmt numFmtId="196" formatCode="\^;\^;\^"/>
    </dxf>
    <dxf>
      <numFmt numFmtId="199" formatCode="\^"/>
    </dxf>
    <dxf>
      <numFmt numFmtId="200" formatCode="\^;\^;0"/>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89" formatCode="\^;&quot;^&quot;"/>
    </dxf>
    <dxf>
      <numFmt numFmtId="196" formatCode="\^;\^;\^"/>
    </dxf>
    <dxf>
      <numFmt numFmtId="197" formatCode="&quot;-&quot;"/>
    </dxf>
    <dxf>
      <numFmt numFmtId="199" formatCode="\^"/>
    </dxf>
    <dxf>
      <numFmt numFmtId="189" formatCode="\^;&quot;^&quot;"/>
    </dxf>
    <dxf>
      <numFmt numFmtId="196" formatCode="\^;\^;\^"/>
    </dxf>
    <dxf>
      <numFmt numFmtId="197" formatCode="&quot;-&quot;"/>
    </dxf>
    <dxf>
      <numFmt numFmtId="199" formatCode="\^"/>
    </dxf>
    <dxf>
      <numFmt numFmtId="199" formatCode="\^"/>
    </dxf>
    <dxf>
      <numFmt numFmtId="199" formatCode="\^"/>
    </dxf>
    <dxf>
      <numFmt numFmtId="196"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6" formatCode="\^;\^;\^"/>
    </dxf>
    <dxf>
      <numFmt numFmtId="199" formatCode="\^"/>
    </dxf>
    <dxf>
      <numFmt numFmtId="196" formatCode="\^;\^;\^"/>
    </dxf>
    <dxf>
      <numFmt numFmtId="199" formatCode="\^"/>
    </dxf>
    <dxf>
      <numFmt numFmtId="199" formatCode="\^"/>
    </dxf>
    <dxf>
      <numFmt numFmtId="196"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7" formatCode="&quot;-&quot;"/>
    </dxf>
    <dxf>
      <numFmt numFmtId="199" formatCode="\^"/>
    </dxf>
    <dxf>
      <numFmt numFmtId="199" formatCode="\^"/>
    </dxf>
    <dxf>
      <numFmt numFmtId="199" formatCode="\^"/>
    </dxf>
    <dxf>
      <numFmt numFmtId="199" formatCode="\^"/>
    </dxf>
    <dxf>
      <numFmt numFmtId="197" formatCode="&quot;-&quot;"/>
    </dxf>
    <dxf>
      <numFmt numFmtId="199" formatCode="\^"/>
    </dxf>
    <dxf>
      <numFmt numFmtId="199" formatCode="\^"/>
    </dxf>
    <dxf>
      <numFmt numFmtId="199" formatCode="\^"/>
    </dxf>
    <dxf>
      <numFmt numFmtId="199" formatCode="\^"/>
    </dxf>
    <dxf>
      <numFmt numFmtId="197" formatCode="&quot;-&quot;"/>
    </dxf>
    <dxf>
      <numFmt numFmtId="199" formatCode="\^"/>
    </dxf>
    <dxf>
      <numFmt numFmtId="196" formatCode="\^;\^;\^"/>
    </dxf>
    <dxf>
      <numFmt numFmtId="199" formatCode="\^"/>
    </dxf>
    <dxf>
      <numFmt numFmtId="199" formatCode="\^"/>
    </dxf>
    <dxf>
      <numFmt numFmtId="197" formatCode="&quot;-&quot;"/>
    </dxf>
    <dxf>
      <numFmt numFmtId="199" formatCode="\^"/>
    </dxf>
    <dxf>
      <numFmt numFmtId="199" formatCode="\^"/>
    </dxf>
    <dxf>
      <numFmt numFmtId="196"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9" formatCode="\^"/>
    </dxf>
    <dxf>
      <numFmt numFmtId="196" formatCode="\^;\^;\^"/>
    </dxf>
    <dxf>
      <numFmt numFmtId="199" formatCode="\^"/>
    </dxf>
    <dxf>
      <numFmt numFmtId="199" formatCode="\^"/>
    </dxf>
    <dxf>
      <numFmt numFmtId="196" formatCode="\^;\^;\^"/>
    </dxf>
    <dxf>
      <numFmt numFmtId="196" formatCode="\^;\^;\^"/>
    </dxf>
    <dxf>
      <numFmt numFmtId="199" formatCode="\^"/>
    </dxf>
    <dxf>
      <numFmt numFmtId="199" formatCode="\^"/>
    </dxf>
    <dxf>
      <numFmt numFmtId="197" formatCode="&quot;-&quot;"/>
    </dxf>
    <dxf>
      <numFmt numFmtId="199" formatCode="\^"/>
    </dxf>
    <dxf>
      <numFmt numFmtId="199" formatCode="\^"/>
    </dxf>
    <dxf>
      <numFmt numFmtId="196" formatCode="\^;\^;\^"/>
    </dxf>
    <dxf>
      <numFmt numFmtId="199" formatCode="\^"/>
    </dxf>
    <dxf>
      <numFmt numFmtId="196" formatCode="\^;\^;\^"/>
    </dxf>
    <dxf>
      <numFmt numFmtId="197" formatCode="&quot;-&quot;"/>
    </dxf>
    <dxf>
      <numFmt numFmtId="199" formatCode="\^"/>
    </dxf>
    <dxf>
      <numFmt numFmtId="199" formatCode="\^"/>
    </dxf>
    <dxf>
      <numFmt numFmtId="197" formatCode="&quot;-&quot;"/>
    </dxf>
    <dxf>
      <numFmt numFmtId="199" formatCode="\^"/>
    </dxf>
    <dxf>
      <numFmt numFmtId="199" formatCode="\^"/>
    </dxf>
    <dxf>
      <numFmt numFmtId="199" formatCode="\^"/>
    </dxf>
    <dxf>
      <numFmt numFmtId="199" formatCode="\^"/>
    </dxf>
    <dxf>
      <numFmt numFmtId="197" formatCode="&quot;-&quot;"/>
    </dxf>
    <dxf>
      <numFmt numFmtId="199" formatCode="\^"/>
    </dxf>
    <dxf>
      <numFmt numFmtId="199" formatCode="\^"/>
    </dxf>
    <dxf>
      <numFmt numFmtId="196" formatCode="\^;\^;\^"/>
    </dxf>
    <dxf>
      <numFmt numFmtId="197" formatCode="&quot;-&quot;"/>
    </dxf>
    <dxf>
      <numFmt numFmtId="196" formatCode="\^;\^;\^"/>
    </dxf>
    <dxf>
      <numFmt numFmtId="197" formatCode="&quot;-&quot;"/>
    </dxf>
    <dxf>
      <numFmt numFmtId="196" formatCode="\^;\^;\^"/>
    </dxf>
    <dxf>
      <numFmt numFmtId="199" formatCode="\^"/>
    </dxf>
    <dxf>
      <numFmt numFmtId="199" formatCode="\^"/>
    </dxf>
    <dxf>
      <numFmt numFmtId="199" formatCode="\^"/>
    </dxf>
    <dxf>
      <numFmt numFmtId="197" formatCode="&quot;-&quot;"/>
    </dxf>
    <dxf>
      <numFmt numFmtId="199" formatCode="\^"/>
    </dxf>
    <dxf>
      <numFmt numFmtId="199" formatCode="\^"/>
    </dxf>
    <dxf>
      <numFmt numFmtId="199" formatCode="\^"/>
    </dxf>
    <dxf>
      <numFmt numFmtId="199" formatCode="\^"/>
    </dxf>
    <dxf>
      <numFmt numFmtId="197" formatCode="&quot;-&quot;"/>
    </dxf>
    <dxf>
      <numFmt numFmtId="197" formatCode="&quot;-&quot;"/>
    </dxf>
    <dxf>
      <numFmt numFmtId="197" formatCode="&quot;-&quot;"/>
    </dxf>
    <dxf>
      <numFmt numFmtId="199" formatCode="\^"/>
    </dxf>
    <dxf>
      <numFmt numFmtId="199" formatCode="\^"/>
    </dxf>
    <dxf>
      <numFmt numFmtId="199" formatCode="\^"/>
    </dxf>
    <dxf>
      <numFmt numFmtId="199" formatCode="\^"/>
    </dxf>
    <dxf>
      <numFmt numFmtId="197" formatCode="&quot;-&quot;"/>
    </dxf>
    <dxf>
      <numFmt numFmtId="199" formatCode="\^"/>
    </dxf>
    <dxf>
      <numFmt numFmtId="196" formatCode="\^;\^;\^"/>
    </dxf>
    <dxf>
      <numFmt numFmtId="199" formatCode="\^"/>
    </dxf>
    <dxf>
      <numFmt numFmtId="197" formatCode="&quot;-&quot;"/>
    </dxf>
    <dxf>
      <numFmt numFmtId="199" formatCode="\^"/>
    </dxf>
    <dxf>
      <numFmt numFmtId="199" formatCode="\^"/>
    </dxf>
    <dxf>
      <numFmt numFmtId="189" formatCode="\^;&quot;^&quot;"/>
    </dxf>
    <dxf>
      <numFmt numFmtId="199" formatCode="\^"/>
    </dxf>
    <dxf>
      <numFmt numFmtId="199" formatCode="\^"/>
    </dxf>
    <dxf>
      <numFmt numFmtId="189" formatCode="\^;&quot;^&quot;"/>
    </dxf>
    <dxf>
      <numFmt numFmtId="199" formatCode="\^"/>
    </dxf>
    <dxf>
      <numFmt numFmtId="196" formatCode="\^;\^;\^"/>
    </dxf>
    <dxf>
      <numFmt numFmtId="199" formatCode="\^"/>
    </dxf>
    <dxf>
      <numFmt numFmtId="197" formatCode="&quot;-&quot;"/>
    </dxf>
    <dxf>
      <numFmt numFmtId="199" formatCode="\^"/>
    </dxf>
    <dxf>
      <numFmt numFmtId="19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691</v>
      </c>
    </row>
    <row r="3" spans="1:9" ht="15" customHeight="1" x14ac:dyDescent="0.2">
      <c r="A3" s="499">
        <v>45716</v>
      </c>
    </row>
    <row r="4" spans="1:9" ht="15" customHeight="1" x14ac:dyDescent="0.25">
      <c r="A4" s="762" t="s">
        <v>19</v>
      </c>
      <c r="B4" s="762"/>
      <c r="C4" s="762"/>
      <c r="D4" s="762"/>
      <c r="E4" s="762"/>
      <c r="F4" s="762"/>
      <c r="G4" s="76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7" t="s">
        <v>612</v>
      </c>
      <c r="D63" s="717"/>
      <c r="E63" s="717"/>
      <c r="F63" s="717"/>
      <c r="G63" s="717"/>
    </row>
    <row r="64" spans="1:8" ht="15" customHeight="1" x14ac:dyDescent="0.2">
      <c r="B64" s="6"/>
      <c r="C64" s="8" t="s">
        <v>360</v>
      </c>
      <c r="D64" s="8"/>
      <c r="E64" s="8"/>
      <c r="F64" s="8"/>
      <c r="G64" s="8"/>
    </row>
    <row r="65" spans="2:9" ht="15" customHeight="1" x14ac:dyDescent="0.2">
      <c r="B65" s="6"/>
      <c r="C65" s="8" t="s">
        <v>617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3" t="s">
        <v>504</v>
      </c>
      <c r="B98" s="764"/>
      <c r="C98" s="764"/>
      <c r="D98" s="764"/>
      <c r="E98" s="764"/>
      <c r="F98" s="764"/>
      <c r="G98" s="764"/>
      <c r="H98" s="764"/>
      <c r="I98" s="764"/>
      <c r="J98" s="764"/>
      <c r="K98" s="764"/>
    </row>
    <row r="99" spans="1:11" ht="15" customHeight="1" x14ac:dyDescent="0.2">
      <c r="A99" s="764"/>
      <c r="B99" s="764"/>
      <c r="C99" s="764"/>
      <c r="D99" s="764"/>
      <c r="E99" s="764"/>
      <c r="F99" s="764"/>
      <c r="G99" s="764"/>
      <c r="H99" s="764"/>
      <c r="I99" s="764"/>
      <c r="J99" s="764"/>
      <c r="K99" s="764"/>
    </row>
    <row r="100" spans="1:11" ht="15" customHeight="1" x14ac:dyDescent="0.2">
      <c r="A100" s="764"/>
      <c r="B100" s="764"/>
      <c r="C100" s="764"/>
      <c r="D100" s="764"/>
      <c r="E100" s="764"/>
      <c r="F100" s="764"/>
      <c r="G100" s="764"/>
      <c r="H100" s="764"/>
      <c r="I100" s="764"/>
      <c r="J100" s="764"/>
      <c r="K100" s="764"/>
    </row>
    <row r="101" spans="1:11" ht="15" customHeight="1" x14ac:dyDescent="0.2">
      <c r="A101" s="764"/>
      <c r="B101" s="764"/>
      <c r="C101" s="764"/>
      <c r="D101" s="764"/>
      <c r="E101" s="764"/>
      <c r="F101" s="764"/>
      <c r="G101" s="764"/>
      <c r="H101" s="764"/>
      <c r="I101" s="764"/>
      <c r="J101" s="764"/>
      <c r="K101" s="764"/>
    </row>
    <row r="102" spans="1:11" ht="15" customHeight="1" x14ac:dyDescent="0.2">
      <c r="A102" s="764"/>
      <c r="B102" s="764"/>
      <c r="C102" s="764"/>
      <c r="D102" s="764"/>
      <c r="E102" s="764"/>
      <c r="F102" s="764"/>
      <c r="G102" s="764"/>
      <c r="H102" s="764"/>
      <c r="I102" s="764"/>
      <c r="J102" s="764"/>
      <c r="K102" s="76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1">
        <f>INDICE!A3</f>
        <v>45716</v>
      </c>
      <c r="C3" s="782"/>
      <c r="D3" s="782" t="s">
        <v>115</v>
      </c>
      <c r="E3" s="782"/>
      <c r="F3" s="782" t="s">
        <v>116</v>
      </c>
      <c r="G3" s="783"/>
      <c r="H3" s="782"/>
    </row>
    <row r="4" spans="1:8" x14ac:dyDescent="0.2">
      <c r="A4" s="347"/>
      <c r="B4" s="348" t="s">
        <v>47</v>
      </c>
      <c r="C4" s="348" t="s">
        <v>417</v>
      </c>
      <c r="D4" s="348" t="s">
        <v>47</v>
      </c>
      <c r="E4" s="348" t="s">
        <v>417</v>
      </c>
      <c r="F4" s="348" t="s">
        <v>47</v>
      </c>
      <c r="G4" s="349" t="s">
        <v>417</v>
      </c>
      <c r="H4" s="349" t="s">
        <v>106</v>
      </c>
    </row>
    <row r="5" spans="1:8" x14ac:dyDescent="0.2">
      <c r="A5" s="350" t="s">
        <v>171</v>
      </c>
      <c r="B5" s="322">
        <v>1706.182329999999</v>
      </c>
      <c r="C5" s="315">
        <v>-1.4947503727168137</v>
      </c>
      <c r="D5" s="314">
        <v>3423.6021499999993</v>
      </c>
      <c r="E5" s="315">
        <v>-1.9041797615378004</v>
      </c>
      <c r="F5" s="314">
        <v>21691.633870000005</v>
      </c>
      <c r="G5" s="329">
        <v>-0.84579806423510773</v>
      </c>
      <c r="H5" s="320">
        <v>72.764247345508721</v>
      </c>
    </row>
    <row r="6" spans="1:8" x14ac:dyDescent="0.2">
      <c r="A6" s="350" t="s">
        <v>172</v>
      </c>
      <c r="B6" s="580">
        <v>11.266670000000001</v>
      </c>
      <c r="C6" s="329">
        <v>895.53511469268039</v>
      </c>
      <c r="D6" s="351">
        <v>23.037710000000008</v>
      </c>
      <c r="E6" s="315">
        <v>1327.9955866583198</v>
      </c>
      <c r="F6" s="314">
        <v>87.507360000000006</v>
      </c>
      <c r="G6" s="315">
        <v>1538.021361745778</v>
      </c>
      <c r="H6" s="320">
        <v>0.29354207367471458</v>
      </c>
    </row>
    <row r="7" spans="1:8" x14ac:dyDescent="0.2">
      <c r="A7" s="350" t="s">
        <v>173</v>
      </c>
      <c r="B7" s="337">
        <v>0</v>
      </c>
      <c r="C7" s="329">
        <v>0</v>
      </c>
      <c r="D7" s="328">
        <v>3.8799999999999998E-3</v>
      </c>
      <c r="E7" s="329">
        <v>-93.784043575776991</v>
      </c>
      <c r="F7" s="328">
        <v>0.53223999999999994</v>
      </c>
      <c r="G7" s="315">
        <v>343.27475639210456</v>
      </c>
      <c r="H7" s="580">
        <v>1.7853907750460083E-3</v>
      </c>
    </row>
    <row r="8" spans="1:8" x14ac:dyDescent="0.2">
      <c r="A8" s="361" t="s">
        <v>174</v>
      </c>
      <c r="B8" s="323">
        <v>1717.4489999999989</v>
      </c>
      <c r="C8" s="324">
        <v>-0.90902213998201831</v>
      </c>
      <c r="D8" s="323">
        <v>3446.6437399999991</v>
      </c>
      <c r="E8" s="370">
        <v>-1.2913672374310312</v>
      </c>
      <c r="F8" s="323">
        <v>21779.673470000002</v>
      </c>
      <c r="G8" s="324">
        <v>-0.46821381858781208</v>
      </c>
      <c r="H8" s="324">
        <v>73.059574809958463</v>
      </c>
    </row>
    <row r="9" spans="1:8" x14ac:dyDescent="0.2">
      <c r="A9" s="350" t="s">
        <v>175</v>
      </c>
      <c r="B9" s="322">
        <v>310.34563000000009</v>
      </c>
      <c r="C9" s="315">
        <v>7.2978872269669495</v>
      </c>
      <c r="D9" s="314">
        <v>656.16595999999981</v>
      </c>
      <c r="E9" s="315">
        <v>6.6878388463743361</v>
      </c>
      <c r="F9" s="314">
        <v>3793.7067700000002</v>
      </c>
      <c r="G9" s="315">
        <v>7.0224555939694522</v>
      </c>
      <c r="H9" s="320">
        <v>12.725930163812546</v>
      </c>
    </row>
    <row r="10" spans="1:8" x14ac:dyDescent="0.2">
      <c r="A10" s="350" t="s">
        <v>176</v>
      </c>
      <c r="B10" s="322">
        <v>152.95193999999995</v>
      </c>
      <c r="C10" s="315">
        <v>11.500526549910536</v>
      </c>
      <c r="D10" s="314">
        <v>338.56857999999994</v>
      </c>
      <c r="E10" s="329">
        <v>1.7730015177487821</v>
      </c>
      <c r="F10" s="314">
        <v>1221.89562</v>
      </c>
      <c r="G10" s="329">
        <v>3.9229723127848155</v>
      </c>
      <c r="H10" s="320">
        <v>4.098829791103868</v>
      </c>
    </row>
    <row r="11" spans="1:8" x14ac:dyDescent="0.2">
      <c r="A11" s="350" t="s">
        <v>177</v>
      </c>
      <c r="B11" s="322">
        <v>210.91959</v>
      </c>
      <c r="C11" s="315">
        <v>-5.1881025491647668</v>
      </c>
      <c r="D11" s="314">
        <v>459.7088</v>
      </c>
      <c r="E11" s="315">
        <v>-6.2398959207303424</v>
      </c>
      <c r="F11" s="314">
        <v>3015.5648499999998</v>
      </c>
      <c r="G11" s="315">
        <v>-3.1168693854252636</v>
      </c>
      <c r="H11" s="320">
        <v>10.11566523512513</v>
      </c>
    </row>
    <row r="12" spans="1:8" s="3" customFormat="1" x14ac:dyDescent="0.2">
      <c r="A12" s="352" t="s">
        <v>148</v>
      </c>
      <c r="B12" s="325">
        <v>2391.6661599999989</v>
      </c>
      <c r="C12" s="326">
        <v>0.40248292384292345</v>
      </c>
      <c r="D12" s="325">
        <v>4901.0870799999993</v>
      </c>
      <c r="E12" s="326">
        <v>-0.58126430395619288</v>
      </c>
      <c r="F12" s="325">
        <v>29810.84071</v>
      </c>
      <c r="G12" s="326">
        <v>0.32167080067512194</v>
      </c>
      <c r="H12" s="326">
        <v>100</v>
      </c>
    </row>
    <row r="13" spans="1:8" x14ac:dyDescent="0.2">
      <c r="A13" s="362" t="s">
        <v>149</v>
      </c>
      <c r="B13" s="327"/>
      <c r="C13" s="327"/>
      <c r="D13" s="327"/>
      <c r="E13" s="327"/>
      <c r="F13" s="327"/>
      <c r="G13" s="327"/>
      <c r="H13" s="327"/>
    </row>
    <row r="14" spans="1:8" s="105" customFormat="1" x14ac:dyDescent="0.2">
      <c r="A14" s="596" t="s">
        <v>178</v>
      </c>
      <c r="B14" s="587">
        <v>118.12261000000008</v>
      </c>
      <c r="C14" s="588">
        <v>14.07536437012182</v>
      </c>
      <c r="D14" s="589">
        <v>238.31655999999992</v>
      </c>
      <c r="E14" s="588">
        <v>13.065808077793688</v>
      </c>
      <c r="F14" s="314">
        <v>1487.4304299999999</v>
      </c>
      <c r="G14" s="588">
        <v>-21.135596709541552</v>
      </c>
      <c r="H14" s="590">
        <v>4.9895621679030464</v>
      </c>
    </row>
    <row r="15" spans="1:8" s="105" customFormat="1" x14ac:dyDescent="0.2">
      <c r="A15" s="597" t="s">
        <v>557</v>
      </c>
      <c r="B15" s="592">
        <v>6.8777943333397467</v>
      </c>
      <c r="C15" s="593"/>
      <c r="D15" s="594">
        <v>6.9144529570671551</v>
      </c>
      <c r="E15" s="593"/>
      <c r="F15" s="594">
        <v>6.8294432056055969</v>
      </c>
      <c r="G15" s="593"/>
      <c r="H15" s="595"/>
    </row>
    <row r="16" spans="1:8" s="105" customFormat="1" x14ac:dyDescent="0.2">
      <c r="A16" s="598" t="s">
        <v>423</v>
      </c>
      <c r="B16" s="599">
        <v>121.83696</v>
      </c>
      <c r="C16" s="600">
        <v>1.1211162243766302</v>
      </c>
      <c r="D16" s="601">
        <v>253.04427000000001</v>
      </c>
      <c r="E16" s="600">
        <v>-8.4138869624785766</v>
      </c>
      <c r="F16" s="601">
        <v>1738.2986100000001</v>
      </c>
      <c r="G16" s="600">
        <v>-4.0059577872170786</v>
      </c>
      <c r="H16" s="602">
        <v>5.8310955632220409</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4" t="s">
        <v>424</v>
      </c>
      <c r="B19" s="785"/>
      <c r="C19" s="785"/>
      <c r="D19" s="785"/>
      <c r="E19" s="785"/>
      <c r="F19" s="785"/>
      <c r="G19" s="785"/>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78" t="s">
        <v>666</v>
      </c>
      <c r="B21" s="778"/>
      <c r="C21" s="778"/>
      <c r="D21" s="778"/>
      <c r="E21" s="778"/>
      <c r="F21" s="778"/>
      <c r="G21" s="778"/>
      <c r="H21" s="778"/>
    </row>
    <row r="22" spans="1:22" x14ac:dyDescent="0.2">
      <c r="A22" s="778"/>
      <c r="B22" s="778"/>
      <c r="C22" s="778"/>
      <c r="D22" s="778"/>
      <c r="E22" s="778"/>
      <c r="F22" s="778"/>
      <c r="G22" s="778"/>
      <c r="H22" s="778"/>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07" priority="35" operator="between">
      <formula>0</formula>
      <formula>0.5</formula>
    </cfRule>
    <cfRule type="cellIs" dxfId="206" priority="36" operator="between">
      <formula>0</formula>
      <formula>0.49</formula>
    </cfRule>
  </conditionalFormatting>
  <conditionalFormatting sqref="B7:F7">
    <cfRule type="cellIs" dxfId="205" priority="1" operator="equal">
      <formula>0</formula>
    </cfRule>
    <cfRule type="cellIs" dxfId="204" priority="2" operator="between">
      <formula>0</formula>
      <formula>0.5</formula>
    </cfRule>
  </conditionalFormatting>
  <conditionalFormatting sqref="D6">
    <cfRule type="cellIs" dxfId="203" priority="33" operator="between">
      <formula>0</formula>
      <formula>0.5</formula>
    </cfRule>
    <cfRule type="cellIs" dxfId="202" priority="34" operator="between">
      <formula>0</formula>
      <formula>0.49</formula>
    </cfRule>
  </conditionalFormatting>
  <conditionalFormatting sqref="E8">
    <cfRule type="cellIs" dxfId="201" priority="15" operator="between">
      <formula>-0.04999999</formula>
      <formula>-0.00000001</formula>
    </cfRule>
  </conditionalFormatting>
  <conditionalFormatting sqref="E10">
    <cfRule type="cellIs" dxfId="200" priority="5" operator="equal">
      <formula>0</formula>
    </cfRule>
    <cfRule type="cellIs" dxfId="199" priority="6" operator="between">
      <formula>-0.5</formula>
      <formula>0.5</formula>
    </cfRule>
  </conditionalFormatting>
  <conditionalFormatting sqref="G10">
    <cfRule type="cellIs" dxfId="198" priority="3" operator="equal">
      <formula>0</formula>
    </cfRule>
    <cfRule type="cellIs" dxfId="197" priority="4" operator="between">
      <formula>-0.5</formula>
      <formula>0.5</formula>
    </cfRule>
  </conditionalFormatting>
  <conditionalFormatting sqref="H7">
    <cfRule type="cellIs" dxfId="196" priority="11" operator="between">
      <formula>0</formula>
      <formula>0.5</formula>
    </cfRule>
    <cfRule type="cellIs" dxfId="195"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79">
        <f>INDICE!A3</f>
        <v>45716</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270.65492000000006</v>
      </c>
      <c r="C5" s="94">
        <v>52.053010000000015</v>
      </c>
      <c r="D5" s="94">
        <v>8.1376600000000003</v>
      </c>
      <c r="E5" s="339">
        <v>330.84559000000007</v>
      </c>
      <c r="F5" s="94"/>
      <c r="G5" s="94">
        <v>3484.6199300000053</v>
      </c>
      <c r="H5" s="94">
        <v>663.38954999999953</v>
      </c>
      <c r="I5" s="94">
        <v>63.029690000000009</v>
      </c>
      <c r="J5" s="339">
        <v>4211.0391700000055</v>
      </c>
    </row>
    <row r="6" spans="1:10" x14ac:dyDescent="0.2">
      <c r="A6" s="364" t="s">
        <v>154</v>
      </c>
      <c r="B6" s="96">
        <v>73.228070000000002</v>
      </c>
      <c r="C6" s="96">
        <v>21.741689999999998</v>
      </c>
      <c r="D6" s="96">
        <v>12.226079999999998</v>
      </c>
      <c r="E6" s="341">
        <v>107.19584</v>
      </c>
      <c r="F6" s="96"/>
      <c r="G6" s="96">
        <v>834.66268999999954</v>
      </c>
      <c r="H6" s="96">
        <v>260.60506000000009</v>
      </c>
      <c r="I6" s="96">
        <v>84.287979999999976</v>
      </c>
      <c r="J6" s="341">
        <v>1179.5557299999996</v>
      </c>
    </row>
    <row r="7" spans="1:10" x14ac:dyDescent="0.2">
      <c r="A7" s="364" t="s">
        <v>155</v>
      </c>
      <c r="B7" s="96">
        <v>30.25761</v>
      </c>
      <c r="C7" s="96">
        <v>6.43886</v>
      </c>
      <c r="D7" s="96">
        <v>4.1637599999999999</v>
      </c>
      <c r="E7" s="341">
        <v>40.860230000000001</v>
      </c>
      <c r="F7" s="96"/>
      <c r="G7" s="96">
        <v>395.49735999999996</v>
      </c>
      <c r="H7" s="96">
        <v>75.313650000000038</v>
      </c>
      <c r="I7" s="96">
        <v>33.386449999999996</v>
      </c>
      <c r="J7" s="341">
        <v>504.19745999999998</v>
      </c>
    </row>
    <row r="8" spans="1:10" x14ac:dyDescent="0.2">
      <c r="A8" s="364" t="s">
        <v>156</v>
      </c>
      <c r="B8" s="96">
        <v>22.920949999999998</v>
      </c>
      <c r="C8" s="96">
        <v>3.5670899999999999</v>
      </c>
      <c r="D8" s="96">
        <v>10.043150000000001</v>
      </c>
      <c r="E8" s="341">
        <v>36.531189999999995</v>
      </c>
      <c r="F8" s="96"/>
      <c r="G8" s="96">
        <v>349.0109700000001</v>
      </c>
      <c r="H8" s="96">
        <v>41.238520000000001</v>
      </c>
      <c r="I8" s="96">
        <v>148.21095000000003</v>
      </c>
      <c r="J8" s="341">
        <v>538.46044000000006</v>
      </c>
    </row>
    <row r="9" spans="1:10" x14ac:dyDescent="0.2">
      <c r="A9" s="364" t="s">
        <v>157</v>
      </c>
      <c r="B9" s="96">
        <v>51.268340000000002</v>
      </c>
      <c r="C9" s="96">
        <v>0</v>
      </c>
      <c r="D9" s="96">
        <v>0</v>
      </c>
      <c r="E9" s="341">
        <v>51.268340000000002</v>
      </c>
      <c r="F9" s="96"/>
      <c r="G9" s="96">
        <v>657.37042999999994</v>
      </c>
      <c r="H9" s="96">
        <v>0</v>
      </c>
      <c r="I9" s="96">
        <v>0</v>
      </c>
      <c r="J9" s="341">
        <v>657.37042999999994</v>
      </c>
    </row>
    <row r="10" spans="1:10" x14ac:dyDescent="0.2">
      <c r="A10" s="364" t="s">
        <v>158</v>
      </c>
      <c r="B10" s="96">
        <v>22.217500000000001</v>
      </c>
      <c r="C10" s="96">
        <v>5.1828000000000003</v>
      </c>
      <c r="D10" s="96">
        <v>0.23962999999999998</v>
      </c>
      <c r="E10" s="341">
        <v>27.63993</v>
      </c>
      <c r="F10" s="96"/>
      <c r="G10" s="96">
        <v>289.84944000000002</v>
      </c>
      <c r="H10" s="96">
        <v>55.034789999999994</v>
      </c>
      <c r="I10" s="96">
        <v>2.40794</v>
      </c>
      <c r="J10" s="341">
        <v>347.29217</v>
      </c>
    </row>
    <row r="11" spans="1:10" x14ac:dyDescent="0.2">
      <c r="A11" s="364" t="s">
        <v>159</v>
      </c>
      <c r="B11" s="96">
        <v>129.24203999999992</v>
      </c>
      <c r="C11" s="96">
        <v>44.741660000000003</v>
      </c>
      <c r="D11" s="96">
        <v>21.693210000000001</v>
      </c>
      <c r="E11" s="341">
        <v>195.67690999999991</v>
      </c>
      <c r="F11" s="96"/>
      <c r="G11" s="96">
        <v>1676.1105400000035</v>
      </c>
      <c r="H11" s="96">
        <v>591.17965000000061</v>
      </c>
      <c r="I11" s="96">
        <v>166.28795999999991</v>
      </c>
      <c r="J11" s="341">
        <v>2433.5781500000044</v>
      </c>
    </row>
    <row r="12" spans="1:10" x14ac:dyDescent="0.2">
      <c r="A12" s="364" t="s">
        <v>508</v>
      </c>
      <c r="B12" s="96">
        <v>99.005649999999974</v>
      </c>
      <c r="C12" s="96">
        <v>39.035219999999981</v>
      </c>
      <c r="D12" s="96">
        <v>17.330259999999999</v>
      </c>
      <c r="E12" s="341">
        <v>155.37112999999997</v>
      </c>
      <c r="F12" s="96"/>
      <c r="G12" s="96">
        <v>1272.3434299999992</v>
      </c>
      <c r="H12" s="96">
        <v>460.63050999999979</v>
      </c>
      <c r="I12" s="96">
        <v>124.73398999999993</v>
      </c>
      <c r="J12" s="341">
        <v>1857.7079299999989</v>
      </c>
    </row>
    <row r="13" spans="1:10" x14ac:dyDescent="0.2">
      <c r="A13" s="364" t="s">
        <v>160</v>
      </c>
      <c r="B13" s="96">
        <v>274.45354999999995</v>
      </c>
      <c r="C13" s="96">
        <v>42.327970000000001</v>
      </c>
      <c r="D13" s="96">
        <v>12.031420000000004</v>
      </c>
      <c r="E13" s="341">
        <v>328.81293999999997</v>
      </c>
      <c r="F13" s="96"/>
      <c r="G13" s="96">
        <v>3479.0110800000011</v>
      </c>
      <c r="H13" s="96">
        <v>472.28876999999994</v>
      </c>
      <c r="I13" s="96">
        <v>89.827119999999951</v>
      </c>
      <c r="J13" s="341">
        <v>4041.1269700000012</v>
      </c>
    </row>
    <row r="14" spans="1:10" x14ac:dyDescent="0.2">
      <c r="A14" s="364" t="s">
        <v>161</v>
      </c>
      <c r="B14" s="96">
        <v>0.83977999999999997</v>
      </c>
      <c r="C14" s="96">
        <v>0</v>
      </c>
      <c r="D14" s="96">
        <v>8.1900000000000001E-2</v>
      </c>
      <c r="E14" s="341">
        <v>0.92167999999999994</v>
      </c>
      <c r="F14" s="96"/>
      <c r="G14" s="96">
        <v>12.34498</v>
      </c>
      <c r="H14" s="96">
        <v>0</v>
      </c>
      <c r="I14" s="96">
        <v>0.46268999999999999</v>
      </c>
      <c r="J14" s="341">
        <v>12.80767</v>
      </c>
    </row>
    <row r="15" spans="1:10" x14ac:dyDescent="0.2">
      <c r="A15" s="364" t="s">
        <v>162</v>
      </c>
      <c r="B15" s="96">
        <v>157.84159</v>
      </c>
      <c r="C15" s="96">
        <v>17.919970000000003</v>
      </c>
      <c r="D15" s="96">
        <v>5.1452300000000006</v>
      </c>
      <c r="E15" s="341">
        <v>180.90679</v>
      </c>
      <c r="F15" s="96"/>
      <c r="G15" s="96">
        <v>2009.8477099999989</v>
      </c>
      <c r="H15" s="96">
        <v>207.57473999999993</v>
      </c>
      <c r="I15" s="96">
        <v>41.333379999999998</v>
      </c>
      <c r="J15" s="341">
        <v>2258.7558299999987</v>
      </c>
    </row>
    <row r="16" spans="1:10" x14ac:dyDescent="0.2">
      <c r="A16" s="364" t="s">
        <v>163</v>
      </c>
      <c r="B16" s="96">
        <v>52.362140000000011</v>
      </c>
      <c r="C16" s="96">
        <v>10.382</v>
      </c>
      <c r="D16" s="96">
        <v>1.8831</v>
      </c>
      <c r="E16" s="341">
        <v>64.627240000000015</v>
      </c>
      <c r="F16" s="96"/>
      <c r="G16" s="96">
        <v>694.02877000000035</v>
      </c>
      <c r="H16" s="96">
        <v>149.88963999999999</v>
      </c>
      <c r="I16" s="96">
        <v>13.28248</v>
      </c>
      <c r="J16" s="341">
        <v>857.2008900000003</v>
      </c>
    </row>
    <row r="17" spans="1:10" x14ac:dyDescent="0.2">
      <c r="A17" s="364" t="s">
        <v>164</v>
      </c>
      <c r="B17" s="96">
        <v>102.40485000000002</v>
      </c>
      <c r="C17" s="96">
        <v>19.262240000000002</v>
      </c>
      <c r="D17" s="96">
        <v>23.088950000000004</v>
      </c>
      <c r="E17" s="341">
        <v>144.75604000000004</v>
      </c>
      <c r="F17" s="96"/>
      <c r="G17" s="96">
        <v>1304.4674900000002</v>
      </c>
      <c r="H17" s="96">
        <v>264.46279000000015</v>
      </c>
      <c r="I17" s="96">
        <v>191.93813999999995</v>
      </c>
      <c r="J17" s="341">
        <v>1760.8684200000005</v>
      </c>
    </row>
    <row r="18" spans="1:10" x14ac:dyDescent="0.2">
      <c r="A18" s="364" t="s">
        <v>165</v>
      </c>
      <c r="B18" s="96">
        <v>12.471660000000002</v>
      </c>
      <c r="C18" s="96">
        <v>3.5677100000000004</v>
      </c>
      <c r="D18" s="96">
        <v>2.4265500000000002</v>
      </c>
      <c r="E18" s="341">
        <v>18.465920000000001</v>
      </c>
      <c r="F18" s="96"/>
      <c r="G18" s="96">
        <v>151.63109999999998</v>
      </c>
      <c r="H18" s="96">
        <v>42.474540000000005</v>
      </c>
      <c r="I18" s="96">
        <v>17.706469999999992</v>
      </c>
      <c r="J18" s="341">
        <v>211.81210999999999</v>
      </c>
    </row>
    <row r="19" spans="1:10" x14ac:dyDescent="0.2">
      <c r="A19" s="364" t="s">
        <v>166</v>
      </c>
      <c r="B19" s="96">
        <v>131.95767999999998</v>
      </c>
      <c r="C19" s="96">
        <v>12.499099999999999</v>
      </c>
      <c r="D19" s="96">
        <v>24.78707</v>
      </c>
      <c r="E19" s="341">
        <v>169.24384999999998</v>
      </c>
      <c r="F19" s="96"/>
      <c r="G19" s="96">
        <v>1741.92453</v>
      </c>
      <c r="H19" s="96">
        <v>128.58798999999999</v>
      </c>
      <c r="I19" s="96">
        <v>168.60591999999991</v>
      </c>
      <c r="J19" s="341">
        <v>2039.11844</v>
      </c>
    </row>
    <row r="20" spans="1:10" x14ac:dyDescent="0.2">
      <c r="A20" s="364" t="s">
        <v>167</v>
      </c>
      <c r="B20" s="96">
        <v>0.8930499999999999</v>
      </c>
      <c r="C20" s="96">
        <v>0</v>
      </c>
      <c r="D20" s="96">
        <v>0</v>
      </c>
      <c r="E20" s="341">
        <v>0.8930499999999999</v>
      </c>
      <c r="F20" s="96"/>
      <c r="G20" s="96">
        <v>13.071039999999998</v>
      </c>
      <c r="H20" s="96">
        <v>0</v>
      </c>
      <c r="I20" s="96">
        <v>0</v>
      </c>
      <c r="J20" s="341">
        <v>13.071039999999998</v>
      </c>
    </row>
    <row r="21" spans="1:10" x14ac:dyDescent="0.2">
      <c r="A21" s="364" t="s">
        <v>168</v>
      </c>
      <c r="B21" s="96">
        <v>74.290750000000003</v>
      </c>
      <c r="C21" s="96">
        <v>11.776639999999999</v>
      </c>
      <c r="D21" s="96">
        <v>1.1411000000000002</v>
      </c>
      <c r="E21" s="341">
        <v>87.208489999999998</v>
      </c>
      <c r="F21" s="96"/>
      <c r="G21" s="96">
        <v>947.13724999999988</v>
      </c>
      <c r="H21" s="96">
        <v>141.13357000000005</v>
      </c>
      <c r="I21" s="96">
        <v>9.0593000000000021</v>
      </c>
      <c r="J21" s="341">
        <v>1097.3301199999999</v>
      </c>
    </row>
    <row r="22" spans="1:10" x14ac:dyDescent="0.2">
      <c r="A22" s="364" t="s">
        <v>169</v>
      </c>
      <c r="B22" s="96">
        <v>58.026640000000015</v>
      </c>
      <c r="C22" s="96">
        <v>8.0934100000000004</v>
      </c>
      <c r="D22" s="96">
        <v>1.5976700000000001</v>
      </c>
      <c r="E22" s="341">
        <v>67.717720000000014</v>
      </c>
      <c r="F22" s="96"/>
      <c r="G22" s="96">
        <v>641.19601999999975</v>
      </c>
      <c r="H22" s="96">
        <v>91.08941999999999</v>
      </c>
      <c r="I22" s="96">
        <v>10.936310000000001</v>
      </c>
      <c r="J22" s="341">
        <v>743.22174999999982</v>
      </c>
    </row>
    <row r="23" spans="1:10" x14ac:dyDescent="0.2">
      <c r="A23" s="365" t="s">
        <v>170</v>
      </c>
      <c r="B23" s="96">
        <v>141.84556000000001</v>
      </c>
      <c r="C23" s="96">
        <v>11.756260000000003</v>
      </c>
      <c r="D23" s="96">
        <v>6.9352</v>
      </c>
      <c r="E23" s="341">
        <v>160.53702000000001</v>
      </c>
      <c r="F23" s="96"/>
      <c r="G23" s="96">
        <v>1737.5091100000013</v>
      </c>
      <c r="H23" s="96">
        <v>148.81357999999997</v>
      </c>
      <c r="I23" s="96">
        <v>56.398849999999996</v>
      </c>
      <c r="J23" s="341">
        <v>1942.7215400000014</v>
      </c>
    </row>
    <row r="24" spans="1:10" x14ac:dyDescent="0.2">
      <c r="A24" s="366" t="s">
        <v>426</v>
      </c>
      <c r="B24" s="100">
        <v>1706.1823300000021</v>
      </c>
      <c r="C24" s="100">
        <v>310.3456300000002</v>
      </c>
      <c r="D24" s="100">
        <v>152.95194000000004</v>
      </c>
      <c r="E24" s="100">
        <v>2169.4799000000025</v>
      </c>
      <c r="F24" s="100"/>
      <c r="G24" s="100">
        <v>21691.633870000016</v>
      </c>
      <c r="H24" s="100">
        <v>3793.7067699999961</v>
      </c>
      <c r="I24" s="100">
        <v>1221.8956200000009</v>
      </c>
      <c r="J24" s="100">
        <v>26707.236260000012</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4" priority="1" stopIfTrue="1" operator="equal">
      <formula>0</formula>
    </cfRule>
  </conditionalFormatting>
  <conditionalFormatting sqref="B6:J23">
    <cfRule type="cellIs" dxfId="193" priority="2" operator="between">
      <formula>0</formula>
      <formula>0.5</formula>
    </cfRule>
    <cfRule type="cellIs" dxfId="192"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5">
        <f>INDICE!A3</f>
        <v>45716</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461.56664000000035</v>
      </c>
      <c r="C5" s="111">
        <v>5.103077684257153</v>
      </c>
      <c r="D5" s="110">
        <v>939.09747000000084</v>
      </c>
      <c r="E5" s="111">
        <v>5.8863235149015418</v>
      </c>
      <c r="F5" s="110">
        <v>6225.1216600000016</v>
      </c>
      <c r="G5" s="111">
        <v>6.3779441699473329</v>
      </c>
      <c r="H5" s="372">
        <v>21.955529918926231</v>
      </c>
    </row>
    <row r="6" spans="1:65" ht="14.1" customHeight="1" x14ac:dyDescent="0.2">
      <c r="A6" s="107" t="s">
        <v>184</v>
      </c>
      <c r="B6" s="376">
        <v>25.892349999999993</v>
      </c>
      <c r="C6" s="329">
        <v>6.0960998368341723</v>
      </c>
      <c r="D6" s="112">
        <v>52.829380000000008</v>
      </c>
      <c r="E6" s="113">
        <v>7.7956580060487335</v>
      </c>
      <c r="F6" s="112">
        <v>348.43650000000002</v>
      </c>
      <c r="G6" s="114">
        <v>6.9225169440167145</v>
      </c>
      <c r="H6" s="373">
        <v>1.2289089946229161</v>
      </c>
    </row>
    <row r="7" spans="1:65" ht="14.1" customHeight="1" x14ac:dyDescent="0.2">
      <c r="A7" s="107" t="s">
        <v>573</v>
      </c>
      <c r="B7" s="341">
        <v>0</v>
      </c>
      <c r="C7" s="113">
        <v>-100</v>
      </c>
      <c r="D7" s="96">
        <v>1.1710000000000002E-2</v>
      </c>
      <c r="E7" s="113">
        <v>-0.67854113655638937</v>
      </c>
      <c r="F7" s="96">
        <v>8.8389999999999996E-2</v>
      </c>
      <c r="G7" s="113">
        <v>-8.3376542569739769</v>
      </c>
      <c r="H7" s="341">
        <v>3.1174479721475664E-4</v>
      </c>
    </row>
    <row r="8" spans="1:65" ht="14.1" customHeight="1" x14ac:dyDescent="0.2">
      <c r="A8" s="368" t="s">
        <v>185</v>
      </c>
      <c r="B8" s="369">
        <v>487.45899000000031</v>
      </c>
      <c r="C8" s="370">
        <v>5.1526819198988933</v>
      </c>
      <c r="D8" s="369">
        <v>991.93856000000073</v>
      </c>
      <c r="E8" s="370">
        <v>5.9862226044707052</v>
      </c>
      <c r="F8" s="369">
        <v>6573.6465500000013</v>
      </c>
      <c r="G8" s="371">
        <v>6.4064402634354121</v>
      </c>
      <c r="H8" s="371">
        <v>23.184750658346363</v>
      </c>
    </row>
    <row r="9" spans="1:65" ht="14.1" customHeight="1" x14ac:dyDescent="0.2">
      <c r="A9" s="107" t="s">
        <v>171</v>
      </c>
      <c r="B9" s="376">
        <v>1706.182329999999</v>
      </c>
      <c r="C9" s="113">
        <v>-1.4947503727168137</v>
      </c>
      <c r="D9" s="112">
        <v>3423.6021499999993</v>
      </c>
      <c r="E9" s="113">
        <v>-1.9041797615378004</v>
      </c>
      <c r="F9" s="112">
        <v>21691.633870000005</v>
      </c>
      <c r="G9" s="114">
        <v>-0.84579806423510773</v>
      </c>
      <c r="H9" s="373">
        <v>76.504740378548448</v>
      </c>
    </row>
    <row r="10" spans="1:65" ht="14.1" customHeight="1" x14ac:dyDescent="0.2">
      <c r="A10" s="107" t="s">
        <v>574</v>
      </c>
      <c r="B10" s="341">
        <v>11.266670000000001</v>
      </c>
      <c r="C10" s="113">
        <v>895.53511469268039</v>
      </c>
      <c r="D10" s="96">
        <v>23.041590000000006</v>
      </c>
      <c r="E10" s="113">
        <v>1275.0344630037421</v>
      </c>
      <c r="F10" s="112">
        <v>88.039600000000007</v>
      </c>
      <c r="G10" s="114">
        <v>1511.7590844932474</v>
      </c>
      <c r="H10" s="320">
        <v>0.31050896310519616</v>
      </c>
    </row>
    <row r="11" spans="1:65" ht="14.1" customHeight="1" x14ac:dyDescent="0.2">
      <c r="A11" s="368" t="s">
        <v>446</v>
      </c>
      <c r="B11" s="369">
        <v>1717.4489999999989</v>
      </c>
      <c r="C11" s="370">
        <v>-0.90902213998201831</v>
      </c>
      <c r="D11" s="369">
        <v>3446.6437399999991</v>
      </c>
      <c r="E11" s="370">
        <v>-1.2913672374310312</v>
      </c>
      <c r="F11" s="369">
        <v>21779.673470000002</v>
      </c>
      <c r="G11" s="371">
        <v>-0.46821381858781208</v>
      </c>
      <c r="H11" s="371">
        <v>76.81524934165364</v>
      </c>
    </row>
    <row r="12" spans="1:65" ht="14.1" customHeight="1" x14ac:dyDescent="0.2">
      <c r="A12" s="106" t="s">
        <v>427</v>
      </c>
      <c r="B12" s="116">
        <v>2204.9079899999992</v>
      </c>
      <c r="C12" s="742">
        <v>0.37014275068950941</v>
      </c>
      <c r="D12" s="116">
        <v>4438.5823</v>
      </c>
      <c r="E12" s="742">
        <v>0.2469640989495864</v>
      </c>
      <c r="F12" s="116">
        <v>28353.320020000003</v>
      </c>
      <c r="G12" s="732">
        <v>1.0453533982804413</v>
      </c>
      <c r="H12" s="117">
        <v>100</v>
      </c>
    </row>
    <row r="13" spans="1:65" ht="14.1" customHeight="1" x14ac:dyDescent="0.2">
      <c r="A13" s="118" t="s">
        <v>186</v>
      </c>
      <c r="B13" s="119">
        <v>4622.860349999999</v>
      </c>
      <c r="C13" s="119"/>
      <c r="D13" s="119">
        <v>9488.1965353277592</v>
      </c>
      <c r="E13" s="119"/>
      <c r="F13" s="119">
        <v>59568.005583757425</v>
      </c>
      <c r="G13" s="120"/>
      <c r="H13" s="121" t="s">
        <v>142</v>
      </c>
    </row>
    <row r="14" spans="1:65" ht="14.1" customHeight="1" x14ac:dyDescent="0.2">
      <c r="A14" s="122" t="s">
        <v>187</v>
      </c>
      <c r="B14" s="377">
        <v>47.695751614041285</v>
      </c>
      <c r="C14" s="123"/>
      <c r="D14" s="123">
        <v>46.780041744220405</v>
      </c>
      <c r="E14" s="123"/>
      <c r="F14" s="123">
        <v>47.598236237963256</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91" priority="46" operator="between">
      <formula>0</formula>
      <formula>0.5</formula>
    </cfRule>
    <cfRule type="cellIs" dxfId="190" priority="47" operator="between">
      <formula>0</formula>
      <formula>0.49</formula>
    </cfRule>
  </conditionalFormatting>
  <conditionalFormatting sqref="B10">
    <cfRule type="cellIs" dxfId="189" priority="20" operator="equal">
      <formula>0</formula>
    </cfRule>
    <cfRule type="cellIs" dxfId="188" priority="21" operator="between">
      <formula>0</formula>
      <formula>0.5</formula>
    </cfRule>
    <cfRule type="cellIs" dxfId="187" priority="22" operator="between">
      <formula>0</formula>
      <formula>0.49</formula>
    </cfRule>
  </conditionalFormatting>
  <conditionalFormatting sqref="B7:C7 E7">
    <cfRule type="cellIs" dxfId="186" priority="37" operator="equal">
      <formula>0</formula>
    </cfRule>
  </conditionalFormatting>
  <conditionalFormatting sqref="C6">
    <cfRule type="cellIs" dxfId="185" priority="9" operator="between">
      <formula>-0.05</formula>
      <formula>0</formula>
    </cfRule>
    <cfRule type="cellIs" dxfId="184" priority="10" operator="between">
      <formula>0</formula>
      <formula>0.5</formula>
    </cfRule>
  </conditionalFormatting>
  <conditionalFormatting sqref="C12">
    <cfRule type="cellIs" dxfId="183" priority="2" operator="between">
      <formula>-0.1</formula>
      <formula>0.0999999999</formula>
    </cfRule>
  </conditionalFormatting>
  <conditionalFormatting sqref="D7">
    <cfRule type="cellIs" dxfId="182" priority="5" operator="between">
      <formula>0</formula>
      <formula>0.5</formula>
    </cfRule>
    <cfRule type="cellIs" dxfId="181" priority="6" operator="between">
      <formula>0</formula>
      <formula>0.49</formula>
    </cfRule>
  </conditionalFormatting>
  <conditionalFormatting sqref="D10">
    <cfRule type="cellIs" dxfId="180" priority="15" operator="equal">
      <formula>0</formula>
    </cfRule>
    <cfRule type="cellIs" dxfId="179" priority="16" operator="between">
      <formula>0</formula>
      <formula>0.5</formula>
    </cfRule>
    <cfRule type="cellIs" dxfId="178" priority="17" operator="between">
      <formula>0</formula>
      <formula>0.49</formula>
    </cfRule>
  </conditionalFormatting>
  <conditionalFormatting sqref="E11">
    <cfRule type="cellIs" dxfId="177" priority="23" operator="between">
      <formula>-0.04999999</formula>
      <formula>-0.00000001</formula>
    </cfRule>
  </conditionalFormatting>
  <conditionalFormatting sqref="E12">
    <cfRule type="cellIs" dxfId="176" priority="1" operator="between">
      <formula>-0.1</formula>
      <formula>0.0999999999</formula>
    </cfRule>
  </conditionalFormatting>
  <conditionalFormatting sqref="F7">
    <cfRule type="cellIs" dxfId="175" priority="42" operator="between">
      <formula>0</formula>
      <formula>0.5</formula>
    </cfRule>
    <cfRule type="cellIs" dxfId="174" priority="43" operator="between">
      <formula>0</formula>
      <formula>0.49</formula>
    </cfRule>
  </conditionalFormatting>
  <conditionalFormatting sqref="G12">
    <cfRule type="cellIs" dxfId="173" priority="3" operator="between">
      <formula>-0.5</formula>
      <formula>0.5</formula>
    </cfRule>
    <cfRule type="cellIs" dxfId="172" priority="4" operator="between">
      <formula>0</formula>
      <formula>0.49</formula>
    </cfRule>
  </conditionalFormatting>
  <conditionalFormatting sqref="H7">
    <cfRule type="cellIs" dxfId="171" priority="40" operator="between">
      <formula>0</formula>
      <formula>0.5</formula>
    </cfRule>
    <cfRule type="cellIs" dxfId="170" priority="4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t="s">
        <v>505</v>
      </c>
      <c r="J3" s="145" t="s">
        <v>505</v>
      </c>
      <c r="K3" s="145" t="s">
        <v>505</v>
      </c>
      <c r="L3" s="145">
        <v>2025</v>
      </c>
      <c r="M3" s="145" t="s">
        <v>505</v>
      </c>
    </row>
    <row r="4" spans="1:14" x14ac:dyDescent="0.2">
      <c r="A4" s="128"/>
      <c r="B4" s="467">
        <v>45382</v>
      </c>
      <c r="C4" s="467">
        <v>45412</v>
      </c>
      <c r="D4" s="467">
        <v>45443</v>
      </c>
      <c r="E4" s="467">
        <v>45473</v>
      </c>
      <c r="F4" s="467">
        <v>45504</v>
      </c>
      <c r="G4" s="467">
        <v>45535</v>
      </c>
      <c r="H4" s="467">
        <v>45565</v>
      </c>
      <c r="I4" s="467">
        <v>45596</v>
      </c>
      <c r="J4" s="467">
        <v>45626</v>
      </c>
      <c r="K4" s="467">
        <v>45657</v>
      </c>
      <c r="L4" s="467">
        <v>45688</v>
      </c>
      <c r="M4" s="467">
        <v>45716</v>
      </c>
    </row>
    <row r="5" spans="1:14" x14ac:dyDescent="0.2">
      <c r="A5" s="129" t="s">
        <v>188</v>
      </c>
      <c r="B5" s="130">
        <v>18.694619999999997</v>
      </c>
      <c r="C5" s="130">
        <v>14.670619999999984</v>
      </c>
      <c r="D5" s="130">
        <v>22.084880000000016</v>
      </c>
      <c r="E5" s="130">
        <v>20.900439999999996</v>
      </c>
      <c r="F5" s="130">
        <v>26.983670000000014</v>
      </c>
      <c r="G5" s="130">
        <v>24.982640000000007</v>
      </c>
      <c r="H5" s="130">
        <v>19.209469999999996</v>
      </c>
      <c r="I5" s="130">
        <v>20.293700000000001</v>
      </c>
      <c r="J5" s="130">
        <v>14.897099999999998</v>
      </c>
      <c r="K5" s="130">
        <v>15.715770000000003</v>
      </c>
      <c r="L5" s="130">
        <v>14.310440000000012</v>
      </c>
      <c r="M5" s="130">
        <v>14.644089999999998</v>
      </c>
    </row>
    <row r="6" spans="1:14" x14ac:dyDescent="0.2">
      <c r="A6" s="131" t="s">
        <v>429</v>
      </c>
      <c r="B6" s="132">
        <v>102.18324999999997</v>
      </c>
      <c r="C6" s="132">
        <v>111.19445000000017</v>
      </c>
      <c r="D6" s="132">
        <v>111.89432000000005</v>
      </c>
      <c r="E6" s="132">
        <v>148.29037999999997</v>
      </c>
      <c r="F6" s="132">
        <v>153.32770999999997</v>
      </c>
      <c r="G6" s="132">
        <v>128.19306</v>
      </c>
      <c r="H6" s="132">
        <v>128.25065000000006</v>
      </c>
      <c r="I6" s="132">
        <v>126.69262999999994</v>
      </c>
      <c r="J6" s="132">
        <v>111.93015999999999</v>
      </c>
      <c r="K6" s="132">
        <v>127.15726000000002</v>
      </c>
      <c r="L6" s="132">
        <v>120.19394999999983</v>
      </c>
      <c r="M6" s="132">
        <v>118.12261000000008</v>
      </c>
    </row>
    <row r="7" spans="1:14" ht="15.75" customHeight="1" x14ac:dyDescent="0.2">
      <c r="A7" s="129"/>
      <c r="B7" s="130"/>
      <c r="C7" s="130"/>
      <c r="D7" s="130"/>
      <c r="E7" s="130"/>
      <c r="F7" s="130"/>
      <c r="G7" s="130"/>
      <c r="H7" s="130"/>
      <c r="I7" s="130"/>
      <c r="J7" s="130"/>
      <c r="K7" s="130"/>
      <c r="L7" s="791" t="s">
        <v>220</v>
      </c>
      <c r="M7" s="791"/>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1.3866288362317802</v>
      </c>
      <c r="C4" s="558">
        <v>0.62448840079914525</v>
      </c>
      <c r="D4" s="558">
        <v>1.2438048794469951</v>
      </c>
    </row>
    <row r="5" spans="1:4" x14ac:dyDescent="0.2">
      <c r="A5" s="539" t="s">
        <v>127</v>
      </c>
      <c r="B5" s="558">
        <v>-0.17442860894031254</v>
      </c>
      <c r="C5" s="558">
        <v>1.0813994492957375</v>
      </c>
      <c r="D5" s="558">
        <v>1.0453533982804413</v>
      </c>
    </row>
    <row r="6" spans="1:4" x14ac:dyDescent="0.2">
      <c r="A6" s="539" t="s">
        <v>128</v>
      </c>
      <c r="B6" s="558">
        <v>0.92377587420843432</v>
      </c>
      <c r="C6" s="558">
        <v>0.1357378242576103</v>
      </c>
      <c r="D6" s="558" t="s">
        <v>505</v>
      </c>
    </row>
    <row r="7" spans="1:4" x14ac:dyDescent="0.2">
      <c r="A7" s="539" t="s">
        <v>129</v>
      </c>
      <c r="B7" s="558">
        <v>-0.6398027974086411</v>
      </c>
      <c r="C7" s="558">
        <v>1.3291183923452039</v>
      </c>
      <c r="D7" s="558" t="s">
        <v>505</v>
      </c>
    </row>
    <row r="8" spans="1:4" x14ac:dyDescent="0.2">
      <c r="A8" s="539" t="s">
        <v>130</v>
      </c>
      <c r="B8" s="558">
        <v>-1.1938379277701996</v>
      </c>
      <c r="C8" s="558">
        <v>1.7445329553229632</v>
      </c>
      <c r="D8" s="558" t="s">
        <v>505</v>
      </c>
    </row>
    <row r="9" spans="1:4" x14ac:dyDescent="0.2">
      <c r="A9" s="539" t="s">
        <v>131</v>
      </c>
      <c r="B9" s="558">
        <v>-1.0259154362552987</v>
      </c>
      <c r="C9" s="558">
        <v>1.1358759878884062</v>
      </c>
      <c r="D9" s="560" t="s">
        <v>505</v>
      </c>
    </row>
    <row r="10" spans="1:4" x14ac:dyDescent="0.2">
      <c r="A10" s="539" t="s">
        <v>132</v>
      </c>
      <c r="B10" s="558">
        <v>-0.47936863588514883</v>
      </c>
      <c r="C10" s="558">
        <v>0.99137783759666809</v>
      </c>
      <c r="D10" s="558" t="s">
        <v>505</v>
      </c>
    </row>
    <row r="11" spans="1:4" x14ac:dyDescent="0.2">
      <c r="A11" s="539" t="s">
        <v>133</v>
      </c>
      <c r="B11" s="558">
        <v>-0.70363619413223233</v>
      </c>
      <c r="C11" s="558">
        <v>1.5771153376299367</v>
      </c>
      <c r="D11" s="558" t="s">
        <v>505</v>
      </c>
    </row>
    <row r="12" spans="1:4" x14ac:dyDescent="0.2">
      <c r="A12" s="539" t="s">
        <v>134</v>
      </c>
      <c r="B12" s="558">
        <v>-0.47909032948722025</v>
      </c>
      <c r="C12" s="558">
        <v>1.5887499641635683</v>
      </c>
      <c r="D12" s="558" t="s">
        <v>505</v>
      </c>
    </row>
    <row r="13" spans="1:4" x14ac:dyDescent="0.2">
      <c r="A13" s="539" t="s">
        <v>135</v>
      </c>
      <c r="B13" s="558">
        <v>0.15431026438820936</v>
      </c>
      <c r="C13" s="558">
        <v>1.5906963204243654</v>
      </c>
      <c r="D13" s="558" t="s">
        <v>505</v>
      </c>
    </row>
    <row r="14" spans="1:4" x14ac:dyDescent="0.2">
      <c r="A14" s="539" t="s">
        <v>136</v>
      </c>
      <c r="B14" s="558">
        <v>0.65735332374932343</v>
      </c>
      <c r="C14" s="558">
        <v>1.3212839330513528</v>
      </c>
      <c r="D14" s="560" t="s">
        <v>505</v>
      </c>
    </row>
    <row r="15" spans="1:4" x14ac:dyDescent="0.2">
      <c r="A15" s="540" t="s">
        <v>137</v>
      </c>
      <c r="B15" s="445">
        <v>-0.6725059160511887</v>
      </c>
      <c r="C15" s="445">
        <v>2.1940648809629031</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45716</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468.94572000000011</v>
      </c>
      <c r="C5" s="115">
        <v>18.513270000000016</v>
      </c>
      <c r="D5" s="112">
        <v>954.10334000000057</v>
      </c>
      <c r="E5" s="112">
        <v>37.835220000000028</v>
      </c>
      <c r="F5" s="112">
        <v>6272.7251900000001</v>
      </c>
      <c r="G5" s="112">
        <v>300.92136000000005</v>
      </c>
      <c r="L5" s="137"/>
      <c r="M5" s="137"/>
    </row>
    <row r="6" spans="1:13" ht="14.1" customHeight="1" x14ac:dyDescent="0.2">
      <c r="A6" s="107" t="s">
        <v>192</v>
      </c>
      <c r="B6" s="112">
        <v>1291.2945100000002</v>
      </c>
      <c r="C6" s="112">
        <v>426.15448999999984</v>
      </c>
      <c r="D6" s="112">
        <v>2607.118080000002</v>
      </c>
      <c r="E6" s="112">
        <v>839.5256599999999</v>
      </c>
      <c r="F6" s="112">
        <v>16301.666030000009</v>
      </c>
      <c r="G6" s="112">
        <v>5478.0074399999976</v>
      </c>
      <c r="L6" s="137"/>
      <c r="M6" s="137"/>
    </row>
    <row r="7" spans="1:13" ht="14.1" customHeight="1" x14ac:dyDescent="0.2">
      <c r="A7" s="118" t="s">
        <v>186</v>
      </c>
      <c r="B7" s="119">
        <v>1760.2402300000003</v>
      </c>
      <c r="C7" s="119">
        <v>444.66775999999987</v>
      </c>
      <c r="D7" s="119">
        <v>3561.2214200000026</v>
      </c>
      <c r="E7" s="119">
        <v>877.36087999999995</v>
      </c>
      <c r="F7" s="119">
        <v>22574.391220000009</v>
      </c>
      <c r="G7" s="119">
        <v>5778.9287999999979</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79">
        <f>INDICE!A3</f>
        <v>45716</v>
      </c>
      <c r="C3" s="779"/>
      <c r="D3" s="779">
        <f>INDICE!C3</f>
        <v>0</v>
      </c>
      <c r="E3" s="779"/>
      <c r="F3" s="91"/>
      <c r="G3" s="780" t="s">
        <v>116</v>
      </c>
      <c r="H3" s="780"/>
      <c r="I3" s="780"/>
      <c r="J3" s="780"/>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71.457420000000013</v>
      </c>
      <c r="C5" s="94">
        <f>'GNA CCAA'!C5</f>
        <v>3.096280000000001</v>
      </c>
      <c r="D5" s="94">
        <f>'GO CCAA'!B5</f>
        <v>270.65492000000006</v>
      </c>
      <c r="E5" s="339">
        <f>SUM(B5:D5)</f>
        <v>345.20862000000011</v>
      </c>
      <c r="F5" s="94"/>
      <c r="G5" s="94">
        <f>'GNA CCAA'!F5</f>
        <v>956.68618999999796</v>
      </c>
      <c r="H5" s="94">
        <f>'GNA CCAA'!G5</f>
        <v>39.085109999999972</v>
      </c>
      <c r="I5" s="94">
        <f>'GO CCAA'!G5</f>
        <v>3484.6199300000053</v>
      </c>
      <c r="J5" s="339">
        <f>SUM(G5:I5)</f>
        <v>4480.3912300000029</v>
      </c>
    </row>
    <row r="6" spans="1:13" x14ac:dyDescent="0.2">
      <c r="A6" s="364" t="s">
        <v>154</v>
      </c>
      <c r="B6" s="96">
        <f>'GNA CCAA'!B6</f>
        <v>13.055960000000001</v>
      </c>
      <c r="C6" s="96">
        <f>'GNA CCAA'!C6</f>
        <v>0.51251999999999998</v>
      </c>
      <c r="D6" s="96">
        <f>'GO CCAA'!B6</f>
        <v>73.228070000000002</v>
      </c>
      <c r="E6" s="341">
        <f>SUM(B6:D6)</f>
        <v>86.796549999999996</v>
      </c>
      <c r="F6" s="96"/>
      <c r="G6" s="96">
        <f>'GNA CCAA'!F6</f>
        <v>175.88655</v>
      </c>
      <c r="H6" s="96">
        <f>'GNA CCAA'!G6</f>
        <v>7.193819999999997</v>
      </c>
      <c r="I6" s="96">
        <f>'GO CCAA'!G6</f>
        <v>834.66268999999954</v>
      </c>
      <c r="J6" s="341">
        <f t="shared" ref="J6:J24" si="0">SUM(G6:I6)</f>
        <v>1017.7430599999996</v>
      </c>
    </row>
    <row r="7" spans="1:13" x14ac:dyDescent="0.2">
      <c r="A7" s="364" t="s">
        <v>155</v>
      </c>
      <c r="B7" s="96">
        <f>'GNA CCAA'!B7</f>
        <v>7.8189699999999993</v>
      </c>
      <c r="C7" s="96">
        <f>'GNA CCAA'!C7</f>
        <v>0.43413999999999997</v>
      </c>
      <c r="D7" s="96">
        <f>'GO CCAA'!B7</f>
        <v>30.25761</v>
      </c>
      <c r="E7" s="341">
        <f t="shared" ref="E7:E24" si="1">SUM(B7:D7)</f>
        <v>38.510719999999999</v>
      </c>
      <c r="F7" s="96"/>
      <c r="G7" s="96">
        <f>'GNA CCAA'!F7</f>
        <v>109.80984000000002</v>
      </c>
      <c r="H7" s="96">
        <f>'GNA CCAA'!G7</f>
        <v>6.2864800000000027</v>
      </c>
      <c r="I7" s="96">
        <f>'GO CCAA'!G7</f>
        <v>395.49735999999996</v>
      </c>
      <c r="J7" s="341">
        <f t="shared" si="0"/>
        <v>511.59367999999995</v>
      </c>
    </row>
    <row r="8" spans="1:13" x14ac:dyDescent="0.2">
      <c r="A8" s="364" t="s">
        <v>156</v>
      </c>
      <c r="B8" s="96">
        <f>'GNA CCAA'!B8</f>
        <v>15.427239999999999</v>
      </c>
      <c r="C8" s="96">
        <f>'GNA CCAA'!C8</f>
        <v>0.74868999999999997</v>
      </c>
      <c r="D8" s="96">
        <f>'GO CCAA'!B8</f>
        <v>22.920949999999998</v>
      </c>
      <c r="E8" s="341">
        <f t="shared" si="1"/>
        <v>39.096879999999999</v>
      </c>
      <c r="F8" s="96"/>
      <c r="G8" s="96">
        <f>'GNA CCAA'!F8</f>
        <v>265.35463000000004</v>
      </c>
      <c r="H8" s="96">
        <f>'GNA CCAA'!G8</f>
        <v>11.553960000000004</v>
      </c>
      <c r="I8" s="96">
        <f>'GO CCAA'!G8</f>
        <v>349.0109700000001</v>
      </c>
      <c r="J8" s="341">
        <f t="shared" si="0"/>
        <v>625.91956000000016</v>
      </c>
    </row>
    <row r="9" spans="1:13" x14ac:dyDescent="0.2">
      <c r="A9" s="364" t="s">
        <v>157</v>
      </c>
      <c r="B9" s="96">
        <f>'GNA CCAA'!B9</f>
        <v>35.675270000000005</v>
      </c>
      <c r="C9" s="96">
        <f>'GNA CCAA'!C9</f>
        <v>8.0589400000000015</v>
      </c>
      <c r="D9" s="96">
        <f>'GO CCAA'!B9</f>
        <v>51.268340000000002</v>
      </c>
      <c r="E9" s="341">
        <f t="shared" si="1"/>
        <v>95.002550000000014</v>
      </c>
      <c r="F9" s="96"/>
      <c r="G9" s="96">
        <f>'GNA CCAA'!F9</f>
        <v>445.9032600000001</v>
      </c>
      <c r="H9" s="96">
        <f>'GNA CCAA'!G9</f>
        <v>101.12099000000001</v>
      </c>
      <c r="I9" s="96">
        <f>'GO CCAA'!G9</f>
        <v>657.37042999999994</v>
      </c>
      <c r="J9" s="341">
        <f t="shared" si="0"/>
        <v>1204.3946800000001</v>
      </c>
    </row>
    <row r="10" spans="1:13" x14ac:dyDescent="0.2">
      <c r="A10" s="364" t="s">
        <v>158</v>
      </c>
      <c r="B10" s="96">
        <f>'GNA CCAA'!B10</f>
        <v>5.9035399999999996</v>
      </c>
      <c r="C10" s="96">
        <f>'GNA CCAA'!C10</f>
        <v>0.23666000000000001</v>
      </c>
      <c r="D10" s="96">
        <f>'GO CCAA'!B10</f>
        <v>22.217500000000001</v>
      </c>
      <c r="E10" s="341">
        <f t="shared" si="1"/>
        <v>28.357700000000001</v>
      </c>
      <c r="F10" s="96"/>
      <c r="G10" s="96">
        <f>'GNA CCAA'!F10</f>
        <v>85.209419999999994</v>
      </c>
      <c r="H10" s="96">
        <f>'GNA CCAA'!G10</f>
        <v>3.5161200000000012</v>
      </c>
      <c r="I10" s="96">
        <f>'GO CCAA'!G10</f>
        <v>289.84944000000002</v>
      </c>
      <c r="J10" s="341">
        <f t="shared" si="0"/>
        <v>378.57497999999998</v>
      </c>
    </row>
    <row r="11" spans="1:13" x14ac:dyDescent="0.2">
      <c r="A11" s="364" t="s">
        <v>159</v>
      </c>
      <c r="B11" s="96">
        <f>'GNA CCAA'!B11</f>
        <v>22.792360000000006</v>
      </c>
      <c r="C11" s="96">
        <f>'GNA CCAA'!C11</f>
        <v>1.0061499999999999</v>
      </c>
      <c r="D11" s="96">
        <f>'GO CCAA'!B11</f>
        <v>129.24203999999992</v>
      </c>
      <c r="E11" s="341">
        <f t="shared" si="1"/>
        <v>153.04054999999994</v>
      </c>
      <c r="F11" s="96"/>
      <c r="G11" s="96">
        <f>'GNA CCAA'!F11</f>
        <v>344.65555000000001</v>
      </c>
      <c r="H11" s="96">
        <f>'GNA CCAA'!G11</f>
        <v>17.090120000000006</v>
      </c>
      <c r="I11" s="96">
        <f>'GO CCAA'!G11</f>
        <v>1676.1105400000035</v>
      </c>
      <c r="J11" s="341">
        <f t="shared" si="0"/>
        <v>2037.8562100000036</v>
      </c>
    </row>
    <row r="12" spans="1:13" x14ac:dyDescent="0.2">
      <c r="A12" s="364" t="s">
        <v>508</v>
      </c>
      <c r="B12" s="96">
        <f>'GNA CCAA'!B12</f>
        <v>19.021499999999993</v>
      </c>
      <c r="C12" s="96">
        <f>'GNA CCAA'!C12</f>
        <v>0.63395999999999986</v>
      </c>
      <c r="D12" s="96">
        <f>'GO CCAA'!B12</f>
        <v>99.005649999999974</v>
      </c>
      <c r="E12" s="341">
        <f t="shared" si="1"/>
        <v>118.66110999999997</v>
      </c>
      <c r="F12" s="96"/>
      <c r="G12" s="96">
        <f>'GNA CCAA'!F12</f>
        <v>264.44551000000007</v>
      </c>
      <c r="H12" s="96">
        <f>'GNA CCAA'!G12</f>
        <v>9.3280200000000004</v>
      </c>
      <c r="I12" s="96">
        <f>'GO CCAA'!G12</f>
        <v>1272.3434299999992</v>
      </c>
      <c r="J12" s="341">
        <f t="shared" si="0"/>
        <v>1546.1169599999994</v>
      </c>
    </row>
    <row r="13" spans="1:13" x14ac:dyDescent="0.2">
      <c r="A13" s="364" t="s">
        <v>160</v>
      </c>
      <c r="B13" s="96">
        <f>'GNA CCAA'!B13</f>
        <v>82.298320000000004</v>
      </c>
      <c r="C13" s="96">
        <f>'GNA CCAA'!C13</f>
        <v>3.6365900000000004</v>
      </c>
      <c r="D13" s="96">
        <f>'GO CCAA'!B13</f>
        <v>274.45354999999995</v>
      </c>
      <c r="E13" s="341">
        <f t="shared" si="1"/>
        <v>360.38845999999995</v>
      </c>
      <c r="F13" s="96"/>
      <c r="G13" s="96">
        <f>'GNA CCAA'!F13</f>
        <v>1098.7365900000007</v>
      </c>
      <c r="H13" s="96">
        <f>'GNA CCAA'!G13</f>
        <v>51.324639999999988</v>
      </c>
      <c r="I13" s="96">
        <f>'GO CCAA'!G13</f>
        <v>3479.0110800000011</v>
      </c>
      <c r="J13" s="341">
        <f t="shared" si="0"/>
        <v>4629.0723100000014</v>
      </c>
    </row>
    <row r="14" spans="1:13" x14ac:dyDescent="0.2">
      <c r="A14" s="364" t="s">
        <v>161</v>
      </c>
      <c r="B14" s="96">
        <f>'GNA CCAA'!B14</f>
        <v>0.44596999999999998</v>
      </c>
      <c r="C14" s="96">
        <f>'GNA CCAA'!C14</f>
        <v>5.722E-2</v>
      </c>
      <c r="D14" s="96">
        <f>'GO CCAA'!B14</f>
        <v>0.83977999999999997</v>
      </c>
      <c r="E14" s="341">
        <f t="shared" si="1"/>
        <v>1.34297</v>
      </c>
      <c r="F14" s="96"/>
      <c r="G14" s="96">
        <f>'GNA CCAA'!F14</f>
        <v>6.1493599999999997</v>
      </c>
      <c r="H14" s="96">
        <f>'GNA CCAA'!G14</f>
        <v>0.74169000000000007</v>
      </c>
      <c r="I14" s="96">
        <f>'GO CCAA'!G14</f>
        <v>12.34498</v>
      </c>
      <c r="J14" s="341">
        <f t="shared" si="0"/>
        <v>19.23603</v>
      </c>
    </row>
    <row r="15" spans="1:13" x14ac:dyDescent="0.2">
      <c r="A15" s="364" t="s">
        <v>162</v>
      </c>
      <c r="B15" s="96">
        <f>'GNA CCAA'!B15</f>
        <v>52.919759999999989</v>
      </c>
      <c r="C15" s="96">
        <f>'GNA CCAA'!C15</f>
        <v>2.1247700000000007</v>
      </c>
      <c r="D15" s="96">
        <f>'GO CCAA'!B15</f>
        <v>157.84159</v>
      </c>
      <c r="E15" s="341">
        <f t="shared" si="1"/>
        <v>212.88611999999998</v>
      </c>
      <c r="F15" s="96"/>
      <c r="G15" s="96">
        <f>'GNA CCAA'!F15</f>
        <v>714.60826000000043</v>
      </c>
      <c r="H15" s="96">
        <f>'GNA CCAA'!G15</f>
        <v>28.893680000000003</v>
      </c>
      <c r="I15" s="96">
        <f>'GO CCAA'!G15</f>
        <v>2009.8477099999989</v>
      </c>
      <c r="J15" s="341">
        <f t="shared" si="0"/>
        <v>2753.3496499999992</v>
      </c>
      <c r="L15" s="92"/>
      <c r="M15" s="92"/>
    </row>
    <row r="16" spans="1:13" x14ac:dyDescent="0.2">
      <c r="A16" s="364" t="s">
        <v>163</v>
      </c>
      <c r="B16" s="96">
        <f>'GNA CCAA'!B16</f>
        <v>8.2088300000000007</v>
      </c>
      <c r="C16" s="96">
        <f>'GNA CCAA'!C16</f>
        <v>0.23102999999999999</v>
      </c>
      <c r="D16" s="96">
        <f>'GO CCAA'!B16</f>
        <v>52.362140000000011</v>
      </c>
      <c r="E16" s="341">
        <f t="shared" si="1"/>
        <v>60.802000000000014</v>
      </c>
      <c r="F16" s="96"/>
      <c r="G16" s="96">
        <f>'GNA CCAA'!F16</f>
        <v>116.78568</v>
      </c>
      <c r="H16" s="96">
        <f>'GNA CCAA'!G16</f>
        <v>3.6302699999999994</v>
      </c>
      <c r="I16" s="96">
        <f>'GO CCAA'!G16</f>
        <v>694.02877000000035</v>
      </c>
      <c r="J16" s="341">
        <f t="shared" si="0"/>
        <v>814.4447200000003</v>
      </c>
    </row>
    <row r="17" spans="1:10" x14ac:dyDescent="0.2">
      <c r="A17" s="364" t="s">
        <v>164</v>
      </c>
      <c r="B17" s="96">
        <f>'GNA CCAA'!B17</f>
        <v>21.508329999999997</v>
      </c>
      <c r="C17" s="96">
        <f>'GNA CCAA'!C17</f>
        <v>1.0694000000000004</v>
      </c>
      <c r="D17" s="96">
        <f>'GO CCAA'!B17</f>
        <v>102.40485000000002</v>
      </c>
      <c r="E17" s="341">
        <f t="shared" si="1"/>
        <v>124.98258000000003</v>
      </c>
      <c r="F17" s="96"/>
      <c r="G17" s="96">
        <f>'GNA CCAA'!F17</f>
        <v>297.46485999999976</v>
      </c>
      <c r="H17" s="96">
        <f>'GNA CCAA'!G17</f>
        <v>15.167300000000004</v>
      </c>
      <c r="I17" s="96">
        <f>'GO CCAA'!G17</f>
        <v>1304.4674900000002</v>
      </c>
      <c r="J17" s="341">
        <f t="shared" si="0"/>
        <v>1617.0996500000001</v>
      </c>
    </row>
    <row r="18" spans="1:10" x14ac:dyDescent="0.2">
      <c r="A18" s="364" t="s">
        <v>165</v>
      </c>
      <c r="B18" s="96">
        <f>'GNA CCAA'!B18</f>
        <v>2.4799200000000003</v>
      </c>
      <c r="C18" s="96">
        <f>'GNA CCAA'!C18</f>
        <v>9.4039999999999999E-2</v>
      </c>
      <c r="D18" s="96">
        <f>'GO CCAA'!B18</f>
        <v>12.471660000000002</v>
      </c>
      <c r="E18" s="341">
        <f t="shared" si="1"/>
        <v>15.045620000000003</v>
      </c>
      <c r="F18" s="96"/>
      <c r="G18" s="96">
        <f>'GNA CCAA'!F18</f>
        <v>33.561959999999999</v>
      </c>
      <c r="H18" s="96">
        <f>'GNA CCAA'!G18</f>
        <v>1.3090799999999998</v>
      </c>
      <c r="I18" s="96">
        <f>'GO CCAA'!G18</f>
        <v>151.63109999999998</v>
      </c>
      <c r="J18" s="341">
        <f t="shared" si="0"/>
        <v>186.50213999999997</v>
      </c>
    </row>
    <row r="19" spans="1:10" x14ac:dyDescent="0.2">
      <c r="A19" s="364" t="s">
        <v>166</v>
      </c>
      <c r="B19" s="96">
        <f>'GNA CCAA'!B19</f>
        <v>64.616600000000005</v>
      </c>
      <c r="C19" s="96">
        <f>'GNA CCAA'!C19</f>
        <v>2.3599800000000002</v>
      </c>
      <c r="D19" s="96">
        <f>'GO CCAA'!B19</f>
        <v>131.95767999999998</v>
      </c>
      <c r="E19" s="341">
        <f t="shared" si="1"/>
        <v>198.93425999999999</v>
      </c>
      <c r="F19" s="96"/>
      <c r="G19" s="96">
        <f>'GNA CCAA'!F19</f>
        <v>801.76208000000054</v>
      </c>
      <c r="H19" s="96">
        <f>'GNA CCAA'!G19</f>
        <v>29.294520000000002</v>
      </c>
      <c r="I19" s="96">
        <f>'GO CCAA'!G19</f>
        <v>1741.92453</v>
      </c>
      <c r="J19" s="341">
        <f t="shared" si="0"/>
        <v>2572.9811300000006</v>
      </c>
    </row>
    <row r="20" spans="1:10" x14ac:dyDescent="0.2">
      <c r="A20" s="364" t="s">
        <v>167</v>
      </c>
      <c r="B20" s="96">
        <f>'GNA CCAA'!B20</f>
        <v>0.4803</v>
      </c>
      <c r="C20" s="487">
        <f>'GNA CCAA'!C20</f>
        <v>0</v>
      </c>
      <c r="D20" s="96">
        <f>'GO CCAA'!B20</f>
        <v>0.8930499999999999</v>
      </c>
      <c r="E20" s="341">
        <f t="shared" si="1"/>
        <v>1.3733499999999998</v>
      </c>
      <c r="F20" s="96"/>
      <c r="G20" s="96">
        <f>'GNA CCAA'!F20</f>
        <v>6.8273599999999997</v>
      </c>
      <c r="H20" s="487">
        <f>'GNA CCAA'!G20</f>
        <v>0</v>
      </c>
      <c r="I20" s="96">
        <f>'GO CCAA'!G20</f>
        <v>13.071039999999998</v>
      </c>
      <c r="J20" s="341">
        <f t="shared" si="0"/>
        <v>19.898399999999999</v>
      </c>
    </row>
    <row r="21" spans="1:10" x14ac:dyDescent="0.2">
      <c r="A21" s="364" t="s">
        <v>168</v>
      </c>
      <c r="B21" s="96">
        <f>'GNA CCAA'!B21</f>
        <v>12.657829999999997</v>
      </c>
      <c r="C21" s="96">
        <f>'GNA CCAA'!C21</f>
        <v>0.52564</v>
      </c>
      <c r="D21" s="96">
        <f>'GO CCAA'!B21</f>
        <v>74.290750000000003</v>
      </c>
      <c r="E21" s="341">
        <f t="shared" si="1"/>
        <v>87.474220000000003</v>
      </c>
      <c r="F21" s="96"/>
      <c r="G21" s="96">
        <f>'GNA CCAA'!F21</f>
        <v>170.84558000000001</v>
      </c>
      <c r="H21" s="96">
        <f>'GNA CCAA'!G21</f>
        <v>7.5226299999999995</v>
      </c>
      <c r="I21" s="96">
        <f>'GO CCAA'!G21</f>
        <v>947.13724999999988</v>
      </c>
      <c r="J21" s="341">
        <f t="shared" si="0"/>
        <v>1125.5054599999999</v>
      </c>
    </row>
    <row r="22" spans="1:10" x14ac:dyDescent="0.2">
      <c r="A22" s="364" t="s">
        <v>169</v>
      </c>
      <c r="B22" s="96">
        <f>'GNA CCAA'!B22</f>
        <v>6.6892500000000004</v>
      </c>
      <c r="C22" s="96">
        <f>'GNA CCAA'!C22</f>
        <v>0.21403999999999998</v>
      </c>
      <c r="D22" s="96">
        <f>'GO CCAA'!B22</f>
        <v>58.026640000000015</v>
      </c>
      <c r="E22" s="341">
        <f t="shared" si="1"/>
        <v>64.929930000000013</v>
      </c>
      <c r="F22" s="96"/>
      <c r="G22" s="96">
        <f>'GNA CCAA'!F22</f>
        <v>87.970880000000008</v>
      </c>
      <c r="H22" s="96">
        <f>'GNA CCAA'!G22</f>
        <v>3.0935700000000002</v>
      </c>
      <c r="I22" s="96">
        <f>'GO CCAA'!G22</f>
        <v>641.19601999999975</v>
      </c>
      <c r="J22" s="341">
        <f t="shared" si="0"/>
        <v>732.26046999999971</v>
      </c>
    </row>
    <row r="23" spans="1:10" x14ac:dyDescent="0.2">
      <c r="A23" s="365" t="s">
        <v>170</v>
      </c>
      <c r="B23" s="96">
        <f>'GNA CCAA'!B23</f>
        <v>18.109270000000006</v>
      </c>
      <c r="C23" s="96">
        <f>'GNA CCAA'!C23</f>
        <v>0.85229999999999995</v>
      </c>
      <c r="D23" s="96">
        <f>'GO CCAA'!B23</f>
        <v>141.84556000000001</v>
      </c>
      <c r="E23" s="341">
        <f t="shared" si="1"/>
        <v>160.80713</v>
      </c>
      <c r="F23" s="96"/>
      <c r="G23" s="96">
        <f>'GNA CCAA'!F23</f>
        <v>242.45809999999983</v>
      </c>
      <c r="H23" s="96">
        <f>'GNA CCAA'!G23</f>
        <v>12.284500000000005</v>
      </c>
      <c r="I23" s="96">
        <f>'GO CCAA'!G23</f>
        <v>1737.5091100000013</v>
      </c>
      <c r="J23" s="341">
        <f t="shared" si="0"/>
        <v>1992.2517100000011</v>
      </c>
    </row>
    <row r="24" spans="1:10" x14ac:dyDescent="0.2">
      <c r="A24" s="366" t="s">
        <v>426</v>
      </c>
      <c r="B24" s="100">
        <f>'GNA CCAA'!B24</f>
        <v>461.56664000000046</v>
      </c>
      <c r="C24" s="100">
        <f>'GNA CCAA'!C24</f>
        <v>25.892349999999968</v>
      </c>
      <c r="D24" s="100">
        <f>'GO CCAA'!B24</f>
        <v>1706.1823300000021</v>
      </c>
      <c r="E24" s="100">
        <f t="shared" si="1"/>
        <v>2193.6413200000025</v>
      </c>
      <c r="F24" s="100"/>
      <c r="G24" s="100">
        <f>'GNA CCAA'!F24</f>
        <v>6225.1216600000198</v>
      </c>
      <c r="H24" s="367">
        <f>'GNA CCAA'!G24</f>
        <v>348.4365000000011</v>
      </c>
      <c r="I24" s="100">
        <f>'GO CCAA'!G24</f>
        <v>21691.633870000016</v>
      </c>
      <c r="J24" s="100">
        <f t="shared" si="0"/>
        <v>28265.192030000035</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9" priority="5" operator="between">
      <formula>0</formula>
      <formula>0.5</formula>
    </cfRule>
    <cfRule type="cellIs" dxfId="168" priority="6" operator="between">
      <formula>0</formula>
      <formula>0.49</formula>
    </cfRule>
  </conditionalFormatting>
  <conditionalFormatting sqref="E6:E23">
    <cfRule type="cellIs" dxfId="167" priority="3" operator="between">
      <formula>0</formula>
      <formula>0.5</formula>
    </cfRule>
    <cfRule type="cellIs" dxfId="166" priority="4" operator="between">
      <formula>0</formula>
      <formula>0.49</formula>
    </cfRule>
  </conditionalFormatting>
  <conditionalFormatting sqref="J6:J23">
    <cfRule type="cellIs" dxfId="165" priority="1" operator="between">
      <formula>0</formula>
      <formula>0.5</formula>
    </cfRule>
    <cfRule type="cellIs" dxfId="16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5">
        <f>INDICE!A3</f>
        <v>45716</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506.01992999999993</v>
      </c>
      <c r="C5" s="86">
        <v>4.6822960557326248</v>
      </c>
      <c r="D5" s="85">
        <v>1042.9765500000001</v>
      </c>
      <c r="E5" s="86">
        <v>5.9066792924888789</v>
      </c>
      <c r="F5" s="85">
        <v>7445.9092700000001</v>
      </c>
      <c r="G5" s="86">
        <v>9.9131680115812433</v>
      </c>
      <c r="H5" s="380">
        <v>99.998780553328686</v>
      </c>
    </row>
    <row r="6" spans="1:65" x14ac:dyDescent="0.2">
      <c r="A6" s="84" t="s">
        <v>141</v>
      </c>
      <c r="B6" s="341">
        <v>5.0000000000000001E-4</v>
      </c>
      <c r="C6" s="344">
        <v>-93.975903614457835</v>
      </c>
      <c r="D6" s="96">
        <v>2.4100000000000002E-3</v>
      </c>
      <c r="E6" s="344">
        <v>-76.510721247563353</v>
      </c>
      <c r="F6" s="96">
        <v>9.0800000000000006E-2</v>
      </c>
      <c r="G6" s="344">
        <v>-36.764398635002443</v>
      </c>
      <c r="H6" s="474">
        <v>1.2194466713186588E-3</v>
      </c>
    </row>
    <row r="7" spans="1:65" x14ac:dyDescent="0.2">
      <c r="A7" s="60" t="s">
        <v>114</v>
      </c>
      <c r="B7" s="61">
        <v>506.02042999999992</v>
      </c>
      <c r="C7" s="87">
        <v>4.6806020712061889</v>
      </c>
      <c r="D7" s="61">
        <v>1042.9789600000001</v>
      </c>
      <c r="E7" s="87">
        <v>5.9058206535970879</v>
      </c>
      <c r="F7" s="61">
        <v>7446.0000700000001</v>
      </c>
      <c r="G7" s="87">
        <v>9.9121786496770117</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63" priority="7" operator="between">
      <formula>0</formula>
      <formula>0.5</formula>
    </cfRule>
    <cfRule type="cellIs" dxfId="162" priority="8" operator="between">
      <formula>0</formula>
      <formula>0.49</formula>
    </cfRule>
  </conditionalFormatting>
  <conditionalFormatting sqref="D6">
    <cfRule type="cellIs" dxfId="161" priority="5" operator="between">
      <formula>0</formula>
      <formula>0.5</formula>
    </cfRule>
    <cfRule type="cellIs" dxfId="160" priority="6" operator="between">
      <formula>0</formula>
      <formula>0.49</formula>
    </cfRule>
  </conditionalFormatting>
  <conditionalFormatting sqref="F6">
    <cfRule type="cellIs" dxfId="159" priority="3" operator="between">
      <formula>0</formula>
      <formula>0.5</formula>
    </cfRule>
    <cfRule type="cellIs" dxfId="158" priority="4" operator="between">
      <formula>0</formula>
      <formula>0.49</formula>
    </cfRule>
  </conditionalFormatting>
  <conditionalFormatting sqref="H6">
    <cfRule type="cellIs" dxfId="157" priority="1" operator="between">
      <formula>0</formula>
      <formula>0.5</formula>
    </cfRule>
    <cfRule type="cellIs" dxfId="15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5">
        <f>INDICE!A3</f>
        <v>45716</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193.95731000000001</v>
      </c>
      <c r="C5" s="86">
        <v>-8.1119085131356954</v>
      </c>
      <c r="D5" s="85">
        <v>413.72394999999995</v>
      </c>
      <c r="E5" s="86">
        <v>-10.190424135630717</v>
      </c>
      <c r="F5" s="85">
        <v>2686.0355800000002</v>
      </c>
      <c r="G5" s="86">
        <v>21.058311452273291</v>
      </c>
      <c r="H5" s="380">
        <v>31.77584581801036</v>
      </c>
    </row>
    <row r="6" spans="1:65" x14ac:dyDescent="0.2">
      <c r="A6" s="84" t="s">
        <v>195</v>
      </c>
      <c r="B6" s="379">
        <v>454.15273999999994</v>
      </c>
      <c r="C6" s="73">
        <v>9.205946865754095</v>
      </c>
      <c r="D6" s="85">
        <v>895.95000999999979</v>
      </c>
      <c r="E6" s="86">
        <v>-6.0606192143782645</v>
      </c>
      <c r="F6" s="85">
        <v>5767.0378499999997</v>
      </c>
      <c r="G6" s="86">
        <v>-3.2779900456313049</v>
      </c>
      <c r="H6" s="380">
        <v>68.224154181989633</v>
      </c>
    </row>
    <row r="7" spans="1:65" x14ac:dyDescent="0.2">
      <c r="A7" s="60" t="s">
        <v>434</v>
      </c>
      <c r="B7" s="61">
        <v>648.11004999999989</v>
      </c>
      <c r="C7" s="87">
        <v>3.3753976366080076</v>
      </c>
      <c r="D7" s="61">
        <v>1309.6739599999996</v>
      </c>
      <c r="E7" s="87">
        <v>-7.4056702227074807</v>
      </c>
      <c r="F7" s="61">
        <v>8453.0734300000004</v>
      </c>
      <c r="G7" s="87">
        <v>3.3221072816034916</v>
      </c>
      <c r="H7" s="87">
        <v>100</v>
      </c>
    </row>
    <row r="8" spans="1:65" x14ac:dyDescent="0.2">
      <c r="A8" s="66" t="s">
        <v>423</v>
      </c>
      <c r="B8" s="419">
        <v>561.77571</v>
      </c>
      <c r="C8" s="604">
        <v>5.5070150549507071</v>
      </c>
      <c r="D8" s="417">
        <v>1104.8693599999999</v>
      </c>
      <c r="E8" s="604">
        <v>-7.7958950919351189</v>
      </c>
      <c r="F8" s="417">
        <v>7130.9112299999997</v>
      </c>
      <c r="G8" s="604">
        <v>5.431707832494884</v>
      </c>
      <c r="H8" s="706">
        <v>84.358799069369965</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55" priority="1" operator="between">
      <formula>0</formula>
      <formula>0.5</formula>
    </cfRule>
    <cfRule type="cellIs" dxfId="154"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45716</v>
      </c>
      <c r="C3" s="605" t="s">
        <v>116</v>
      </c>
    </row>
    <row r="4" spans="1:3" x14ac:dyDescent="0.2">
      <c r="A4" s="363" t="s">
        <v>153</v>
      </c>
      <c r="B4" s="339">
        <v>30.140700000000002</v>
      </c>
      <c r="C4" s="94">
        <v>395.59853000000004</v>
      </c>
    </row>
    <row r="5" spans="1:3" x14ac:dyDescent="0.2">
      <c r="A5" s="364" t="s">
        <v>154</v>
      </c>
      <c r="B5" s="341">
        <v>0.12560000000000002</v>
      </c>
      <c r="C5" s="96">
        <v>1.6657999999999999</v>
      </c>
    </row>
    <row r="6" spans="1:3" x14ac:dyDescent="0.2">
      <c r="A6" s="364" t="s">
        <v>155</v>
      </c>
      <c r="B6" s="341">
        <v>1.5847599999999999</v>
      </c>
      <c r="C6" s="96">
        <v>12.168990000000001</v>
      </c>
    </row>
    <row r="7" spans="1:3" x14ac:dyDescent="0.2">
      <c r="A7" s="364" t="s">
        <v>156</v>
      </c>
      <c r="B7" s="341">
        <v>0</v>
      </c>
      <c r="C7" s="96">
        <v>0</v>
      </c>
    </row>
    <row r="8" spans="1:3" x14ac:dyDescent="0.2">
      <c r="A8" s="364" t="s">
        <v>157</v>
      </c>
      <c r="B8" s="341">
        <v>125.51824999999999</v>
      </c>
      <c r="C8" s="96">
        <v>1823.8930300000002</v>
      </c>
    </row>
    <row r="9" spans="1:3" x14ac:dyDescent="0.2">
      <c r="A9" s="364" t="s">
        <v>158</v>
      </c>
      <c r="B9" s="341">
        <v>0.69599999999999995</v>
      </c>
      <c r="C9" s="96">
        <v>4.0169599999999992</v>
      </c>
    </row>
    <row r="10" spans="1:3" x14ac:dyDescent="0.2">
      <c r="A10" s="364" t="s">
        <v>159</v>
      </c>
      <c r="B10" s="341">
        <v>0.22438000000000002</v>
      </c>
      <c r="C10" s="96">
        <v>5.801619999999998</v>
      </c>
    </row>
    <row r="11" spans="1:3" x14ac:dyDescent="0.2">
      <c r="A11" s="364" t="s">
        <v>508</v>
      </c>
      <c r="B11" s="341">
        <v>0.40009000000000006</v>
      </c>
      <c r="C11" s="96">
        <v>3.2082100000000002</v>
      </c>
    </row>
    <row r="12" spans="1:3" x14ac:dyDescent="0.2">
      <c r="A12" s="364" t="s">
        <v>160</v>
      </c>
      <c r="B12" s="341">
        <v>23.149889999999999</v>
      </c>
      <c r="C12" s="96">
        <v>249.20722000000001</v>
      </c>
    </row>
    <row r="13" spans="1:3" x14ac:dyDescent="0.2">
      <c r="A13" s="364" t="s">
        <v>161</v>
      </c>
      <c r="B13" s="341">
        <v>2.298</v>
      </c>
      <c r="C13" s="96">
        <v>39.052900000000001</v>
      </c>
    </row>
    <row r="14" spans="1:3" x14ac:dyDescent="0.2">
      <c r="A14" s="364" t="s">
        <v>162</v>
      </c>
      <c r="B14" s="341">
        <v>0.51870000000000005</v>
      </c>
      <c r="C14" s="96">
        <v>3.9592599999999991</v>
      </c>
    </row>
    <row r="15" spans="1:3" x14ac:dyDescent="0.2">
      <c r="A15" s="364" t="s">
        <v>163</v>
      </c>
      <c r="B15" s="341">
        <v>0.26156000000000001</v>
      </c>
      <c r="C15" s="96">
        <v>2.9820699999999998</v>
      </c>
    </row>
    <row r="16" spans="1:3" x14ac:dyDescent="0.2">
      <c r="A16" s="364" t="s">
        <v>164</v>
      </c>
      <c r="B16" s="341">
        <v>5.4332200000000004</v>
      </c>
      <c r="C16" s="96">
        <v>87.407230000000013</v>
      </c>
    </row>
    <row r="17" spans="1:3" x14ac:dyDescent="0.2">
      <c r="A17" s="364" t="s">
        <v>165</v>
      </c>
      <c r="B17" s="341">
        <v>5.3079999999999995E-2</v>
      </c>
      <c r="C17" s="96">
        <v>0.49231999999999998</v>
      </c>
    </row>
    <row r="18" spans="1:3" x14ac:dyDescent="0.2">
      <c r="A18" s="364" t="s">
        <v>166</v>
      </c>
      <c r="B18" s="341">
        <v>0.26589999999999997</v>
      </c>
      <c r="C18" s="96">
        <v>4.2560199999999995</v>
      </c>
    </row>
    <row r="19" spans="1:3" x14ac:dyDescent="0.2">
      <c r="A19" s="364" t="s">
        <v>167</v>
      </c>
      <c r="B19" s="341">
        <v>2.4990000000000001</v>
      </c>
      <c r="C19" s="96">
        <v>41.396000000000001</v>
      </c>
    </row>
    <row r="20" spans="1:3" x14ac:dyDescent="0.2">
      <c r="A20" s="364" t="s">
        <v>168</v>
      </c>
      <c r="B20" s="341">
        <v>0.12857999999999997</v>
      </c>
      <c r="C20" s="96">
        <v>2.7330200000000002</v>
      </c>
    </row>
    <row r="21" spans="1:3" x14ac:dyDescent="0.2">
      <c r="A21" s="364" t="s">
        <v>169</v>
      </c>
      <c r="B21" s="341">
        <v>0.23699999999999999</v>
      </c>
      <c r="C21" s="96">
        <v>2.5923400000000001</v>
      </c>
    </row>
    <row r="22" spans="1:3" x14ac:dyDescent="0.2">
      <c r="A22" s="365" t="s">
        <v>170</v>
      </c>
      <c r="B22" s="341">
        <v>0.42260000000000003</v>
      </c>
      <c r="C22" s="96">
        <v>5.6040600000000005</v>
      </c>
    </row>
    <row r="23" spans="1:3" x14ac:dyDescent="0.2">
      <c r="A23" s="366" t="s">
        <v>426</v>
      </c>
      <c r="B23" s="100">
        <v>193.95731000000004</v>
      </c>
      <c r="C23" s="100">
        <v>2686.0355799999984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3" priority="2" operator="between">
      <formula>0</formula>
      <formula>0.5</formula>
    </cfRule>
    <cfRule type="cellIs" dxfId="152" priority="3" operator="between">
      <formula>0</formula>
      <formula>0.49</formula>
    </cfRule>
  </conditionalFormatting>
  <conditionalFormatting sqref="B7:C7">
    <cfRule type="cellIs" dxfId="15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C00000"/>
  </sheetPr>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5" t="s">
        <v>0</v>
      </c>
      <c r="B1" s="765"/>
      <c r="C1" s="765"/>
      <c r="D1" s="765"/>
      <c r="E1" s="765"/>
      <c r="F1" s="765"/>
    </row>
    <row r="2" spans="1:6" ht="12.75" x14ac:dyDescent="0.2">
      <c r="A2" s="766"/>
      <c r="B2" s="766"/>
      <c r="C2" s="766"/>
      <c r="D2" s="766"/>
      <c r="E2" s="766"/>
      <c r="F2" s="766"/>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4865.3361853277602</v>
      </c>
      <c r="E5" s="289">
        <v>4622.860349999999</v>
      </c>
      <c r="F5" s="28" t="s">
        <v>687</v>
      </c>
    </row>
    <row r="6" spans="1:6" ht="12.75" x14ac:dyDescent="0.2">
      <c r="A6" s="19" t="s">
        <v>406</v>
      </c>
      <c r="B6" s="28" t="s">
        <v>530</v>
      </c>
      <c r="C6" s="29" t="s">
        <v>47</v>
      </c>
      <c r="D6" s="30">
        <v>199.35572999999994</v>
      </c>
      <c r="E6" s="290">
        <v>150.03408999999994</v>
      </c>
      <c r="F6" s="28" t="s">
        <v>687</v>
      </c>
    </row>
    <row r="7" spans="1:6" ht="12.75" x14ac:dyDescent="0.2">
      <c r="A7" s="19" t="s">
        <v>48</v>
      </c>
      <c r="B7" s="28" t="s">
        <v>530</v>
      </c>
      <c r="C7" s="29" t="s">
        <v>47</v>
      </c>
      <c r="D7" s="30">
        <v>504.82158000000049</v>
      </c>
      <c r="E7" s="290">
        <v>487.84562000000034</v>
      </c>
      <c r="F7" s="28" t="s">
        <v>687</v>
      </c>
    </row>
    <row r="8" spans="1:6" ht="12.75" x14ac:dyDescent="0.2">
      <c r="A8" s="19" t="s">
        <v>49</v>
      </c>
      <c r="B8" s="28" t="s">
        <v>530</v>
      </c>
      <c r="C8" s="29" t="s">
        <v>47</v>
      </c>
      <c r="D8" s="30">
        <v>536.95853000000022</v>
      </c>
      <c r="E8" s="290">
        <v>506.02042999999992</v>
      </c>
      <c r="F8" s="28" t="s">
        <v>687</v>
      </c>
    </row>
    <row r="9" spans="1:6" ht="12.75" x14ac:dyDescent="0.2">
      <c r="A9" s="19" t="s">
        <v>562</v>
      </c>
      <c r="B9" s="28" t="s">
        <v>530</v>
      </c>
      <c r="C9" s="29" t="s">
        <v>47</v>
      </c>
      <c r="D9" s="30">
        <v>1729.1947400000006</v>
      </c>
      <c r="E9" s="290">
        <v>1717.4489999999989</v>
      </c>
      <c r="F9" s="28" t="s">
        <v>687</v>
      </c>
    </row>
    <row r="10" spans="1:6" ht="12.75" x14ac:dyDescent="0.2">
      <c r="A10" s="31" t="s">
        <v>50</v>
      </c>
      <c r="B10" s="32" t="s">
        <v>530</v>
      </c>
      <c r="C10" s="33" t="s">
        <v>506</v>
      </c>
      <c r="D10" s="34">
        <v>32412.517</v>
      </c>
      <c r="E10" s="291">
        <v>28481.071</v>
      </c>
      <c r="F10" s="32" t="s">
        <v>687</v>
      </c>
    </row>
    <row r="11" spans="1:6" ht="12.75" x14ac:dyDescent="0.2">
      <c r="A11" s="35" t="s">
        <v>51</v>
      </c>
      <c r="B11" s="36"/>
      <c r="C11" s="37"/>
      <c r="D11" s="38"/>
      <c r="E11" s="38"/>
      <c r="F11" s="449"/>
    </row>
    <row r="12" spans="1:6" ht="12.75" x14ac:dyDescent="0.2">
      <c r="A12" s="19" t="s">
        <v>52</v>
      </c>
      <c r="B12" s="28" t="s">
        <v>530</v>
      </c>
      <c r="C12" s="29" t="s">
        <v>47</v>
      </c>
      <c r="D12" s="30">
        <v>5182.2710000000006</v>
      </c>
      <c r="E12" s="290">
        <v>5072.56999</v>
      </c>
      <c r="F12" s="25" t="s">
        <v>687</v>
      </c>
    </row>
    <row r="13" spans="1:6" ht="12.75" x14ac:dyDescent="0.2">
      <c r="A13" s="19" t="s">
        <v>53</v>
      </c>
      <c r="B13" s="28" t="s">
        <v>530</v>
      </c>
      <c r="C13" s="29" t="s">
        <v>54</v>
      </c>
      <c r="D13" s="30">
        <v>35485.957820000003</v>
      </c>
      <c r="E13" s="290">
        <v>26219.124430000003</v>
      </c>
      <c r="F13" s="28" t="s">
        <v>687</v>
      </c>
    </row>
    <row r="14" spans="1:6" ht="12.75" x14ac:dyDescent="0.2">
      <c r="A14" s="19" t="s">
        <v>55</v>
      </c>
      <c r="B14" s="28" t="s">
        <v>530</v>
      </c>
      <c r="C14" s="29" t="s">
        <v>56</v>
      </c>
      <c r="D14" s="39">
        <v>73.695791265811565</v>
      </c>
      <c r="E14" s="292">
        <v>74.718747954054081</v>
      </c>
      <c r="F14" s="28" t="s">
        <v>687</v>
      </c>
    </row>
    <row r="15" spans="1:6" ht="12.75" x14ac:dyDescent="0.2">
      <c r="A15" s="19" t="s">
        <v>414</v>
      </c>
      <c r="B15" s="28" t="s">
        <v>530</v>
      </c>
      <c r="C15" s="29" t="s">
        <v>47</v>
      </c>
      <c r="D15" s="30">
        <v>-324.12200000000007</v>
      </c>
      <c r="E15" s="290">
        <v>172.90999999999963</v>
      </c>
      <c r="F15" s="32" t="s">
        <v>687</v>
      </c>
    </row>
    <row r="16" spans="1:6" ht="12.75" x14ac:dyDescent="0.2">
      <c r="A16" s="23" t="s">
        <v>57</v>
      </c>
      <c r="B16" s="25"/>
      <c r="C16" s="26"/>
      <c r="D16" s="40"/>
      <c r="E16" s="40"/>
      <c r="F16" s="449"/>
    </row>
    <row r="17" spans="1:6" ht="12.75" x14ac:dyDescent="0.2">
      <c r="A17" s="24" t="s">
        <v>58</v>
      </c>
      <c r="B17" s="25" t="s">
        <v>530</v>
      </c>
      <c r="C17" s="26" t="s">
        <v>47</v>
      </c>
      <c r="D17" s="27">
        <v>5306.3580000000002</v>
      </c>
      <c r="E17" s="289">
        <v>4766.5690000000004</v>
      </c>
      <c r="F17" s="25" t="s">
        <v>687</v>
      </c>
    </row>
    <row r="18" spans="1:6" ht="12.75" x14ac:dyDescent="0.2">
      <c r="A18" s="19" t="s">
        <v>59</v>
      </c>
      <c r="B18" s="28" t="s">
        <v>530</v>
      </c>
      <c r="C18" s="29" t="s">
        <v>60</v>
      </c>
      <c r="D18" s="39">
        <v>78.886472385141744</v>
      </c>
      <c r="E18" s="292">
        <v>78.454080312049072</v>
      </c>
      <c r="F18" s="28" t="s">
        <v>687</v>
      </c>
    </row>
    <row r="19" spans="1:6" ht="12.75" x14ac:dyDescent="0.2">
      <c r="A19" s="31" t="s">
        <v>61</v>
      </c>
      <c r="B19" s="32" t="s">
        <v>530</v>
      </c>
      <c r="C19" s="41" t="s">
        <v>47</v>
      </c>
      <c r="D19" s="34">
        <v>15009.358</v>
      </c>
      <c r="E19" s="291">
        <v>15100.022000000001</v>
      </c>
      <c r="F19" s="32" t="s">
        <v>687</v>
      </c>
    </row>
    <row r="20" spans="1:6" ht="12.75" x14ac:dyDescent="0.2">
      <c r="A20" s="23" t="s">
        <v>66</v>
      </c>
      <c r="B20" s="25"/>
      <c r="C20" s="26"/>
      <c r="D20" s="27"/>
      <c r="E20" s="27"/>
      <c r="F20" s="449"/>
    </row>
    <row r="21" spans="1:6" ht="12.75" x14ac:dyDescent="0.2">
      <c r="A21" s="24" t="s">
        <v>67</v>
      </c>
      <c r="B21" s="25" t="s">
        <v>68</v>
      </c>
      <c r="C21" s="26" t="s">
        <v>69</v>
      </c>
      <c r="D21" s="43">
        <v>79.302727272727282</v>
      </c>
      <c r="E21" s="293">
        <v>75.42</v>
      </c>
      <c r="F21" s="28" t="s">
        <v>687</v>
      </c>
    </row>
    <row r="22" spans="1:6" ht="12.75" x14ac:dyDescent="0.2">
      <c r="A22" s="19" t="s">
        <v>70</v>
      </c>
      <c r="B22" s="28" t="s">
        <v>71</v>
      </c>
      <c r="C22" s="29" t="s">
        <v>72</v>
      </c>
      <c r="D22" s="44">
        <v>1.0353727272727273</v>
      </c>
      <c r="E22" s="294">
        <v>1.0412500000000002</v>
      </c>
      <c r="F22" s="28" t="s">
        <v>687</v>
      </c>
    </row>
    <row r="23" spans="1:6" ht="12.75" x14ac:dyDescent="0.2">
      <c r="A23" s="19" t="s">
        <v>73</v>
      </c>
      <c r="B23" s="28" t="s">
        <v>564</v>
      </c>
      <c r="C23" s="29" t="s">
        <v>74</v>
      </c>
      <c r="D23" s="42">
        <v>156.25545242258065</v>
      </c>
      <c r="E23" s="295">
        <v>157.04730569285712</v>
      </c>
      <c r="F23" s="28" t="s">
        <v>687</v>
      </c>
    </row>
    <row r="24" spans="1:6" ht="12.75" x14ac:dyDescent="0.2">
      <c r="A24" s="19" t="s">
        <v>75</v>
      </c>
      <c r="B24" s="28" t="s">
        <v>564</v>
      </c>
      <c r="C24" s="29" t="s">
        <v>74</v>
      </c>
      <c r="D24" s="42">
        <v>148.70589457741937</v>
      </c>
      <c r="E24" s="295">
        <v>149.85823746071429</v>
      </c>
      <c r="F24" s="28" t="s">
        <v>687</v>
      </c>
    </row>
    <row r="25" spans="1:6" ht="12.75" x14ac:dyDescent="0.2">
      <c r="A25" s="19" t="s">
        <v>76</v>
      </c>
      <c r="B25" s="28" t="s">
        <v>564</v>
      </c>
      <c r="C25" s="29" t="s">
        <v>77</v>
      </c>
      <c r="D25" s="42">
        <v>16.61</v>
      </c>
      <c r="E25" s="295">
        <v>16.64</v>
      </c>
      <c r="F25" s="28" t="s">
        <v>687</v>
      </c>
    </row>
    <row r="26" spans="1:6" ht="12.75" x14ac:dyDescent="0.2">
      <c r="A26" s="31" t="s">
        <v>626</v>
      </c>
      <c r="B26" s="32" t="s">
        <v>564</v>
      </c>
      <c r="C26" s="33" t="s">
        <v>78</v>
      </c>
      <c r="D26" s="44">
        <v>8.0511863299999984</v>
      </c>
      <c r="E26" s="294">
        <v>8.8194020200000001</v>
      </c>
      <c r="F26" s="32" t="s">
        <v>687</v>
      </c>
    </row>
    <row r="27" spans="1:6" ht="12.75" x14ac:dyDescent="0.2">
      <c r="A27" s="35" t="s">
        <v>79</v>
      </c>
      <c r="B27" s="36"/>
      <c r="C27" s="37"/>
      <c r="D27" s="38"/>
      <c r="E27" s="38"/>
      <c r="F27" s="449"/>
    </row>
    <row r="28" spans="1:6" ht="12.75" x14ac:dyDescent="0.2">
      <c r="A28" s="19" t="s">
        <v>80</v>
      </c>
      <c r="B28" s="28" t="s">
        <v>81</v>
      </c>
      <c r="C28" s="29" t="s">
        <v>415</v>
      </c>
      <c r="D28" s="45">
        <v>3.3426</v>
      </c>
      <c r="E28" s="296">
        <v>3.3915000000000002</v>
      </c>
      <c r="F28" s="28" t="s">
        <v>685</v>
      </c>
    </row>
    <row r="29" spans="1:6" x14ac:dyDescent="0.2">
      <c r="A29" s="19" t="s">
        <v>82</v>
      </c>
      <c r="B29" s="28" t="s">
        <v>81</v>
      </c>
      <c r="C29" s="29" t="s">
        <v>415</v>
      </c>
      <c r="D29" s="46">
        <v>-1</v>
      </c>
      <c r="E29" s="297">
        <v>-1.9</v>
      </c>
      <c r="F29" s="615">
        <v>45689</v>
      </c>
    </row>
    <row r="30" spans="1:6" ht="12.75" x14ac:dyDescent="0.2">
      <c r="A30" s="47" t="s">
        <v>83</v>
      </c>
      <c r="B30" s="28" t="s">
        <v>81</v>
      </c>
      <c r="C30" s="29" t="s">
        <v>415</v>
      </c>
      <c r="D30" s="46">
        <v>1.3</v>
      </c>
      <c r="E30" s="297">
        <v>-2.2999999999999998</v>
      </c>
      <c r="F30" s="615">
        <v>45689</v>
      </c>
    </row>
    <row r="31" spans="1:6" ht="12.75" x14ac:dyDescent="0.2">
      <c r="A31" s="47" t="s">
        <v>84</v>
      </c>
      <c r="B31" s="28" t="s">
        <v>81</v>
      </c>
      <c r="C31" s="29" t="s">
        <v>415</v>
      </c>
      <c r="D31" s="46">
        <v>3.4</v>
      </c>
      <c r="E31" s="297">
        <v>-1.2</v>
      </c>
      <c r="F31" s="615">
        <v>45689</v>
      </c>
    </row>
    <row r="32" spans="1:6" ht="12.75" x14ac:dyDescent="0.2">
      <c r="A32" s="47" t="s">
        <v>85</v>
      </c>
      <c r="B32" s="28" t="s">
        <v>81</v>
      </c>
      <c r="C32" s="29" t="s">
        <v>415</v>
      </c>
      <c r="D32" s="46">
        <v>1.4</v>
      </c>
      <c r="E32" s="297">
        <v>-2.2999999999999998</v>
      </c>
      <c r="F32" s="615">
        <v>45689</v>
      </c>
    </row>
    <row r="33" spans="1:7" ht="12.75" x14ac:dyDescent="0.2">
      <c r="A33" s="47" t="s">
        <v>86</v>
      </c>
      <c r="B33" s="28" t="s">
        <v>81</v>
      </c>
      <c r="C33" s="29" t="s">
        <v>415</v>
      </c>
      <c r="D33" s="46">
        <v>-4.7</v>
      </c>
      <c r="E33" s="297">
        <v>-4</v>
      </c>
      <c r="F33" s="615">
        <v>45689</v>
      </c>
    </row>
    <row r="34" spans="1:7" ht="12.75" x14ac:dyDescent="0.2">
      <c r="A34" s="47" t="s">
        <v>87</v>
      </c>
      <c r="B34" s="28" t="s">
        <v>81</v>
      </c>
      <c r="C34" s="29" t="s">
        <v>415</v>
      </c>
      <c r="D34" s="46">
        <v>1.5</v>
      </c>
      <c r="E34" s="297">
        <v>-0.7</v>
      </c>
      <c r="F34" s="615">
        <v>45689</v>
      </c>
    </row>
    <row r="35" spans="1:7" ht="12.75" x14ac:dyDescent="0.2">
      <c r="A35" s="47" t="s">
        <v>88</v>
      </c>
      <c r="B35" s="28" t="s">
        <v>81</v>
      </c>
      <c r="C35" s="29" t="s">
        <v>415</v>
      </c>
      <c r="D35" s="46">
        <v>0.1</v>
      </c>
      <c r="E35" s="297">
        <v>0.5</v>
      </c>
      <c r="F35" s="615">
        <v>45689</v>
      </c>
    </row>
    <row r="36" spans="1:7" x14ac:dyDescent="0.2">
      <c r="A36" s="19" t="s">
        <v>89</v>
      </c>
      <c r="B36" s="28" t="s">
        <v>90</v>
      </c>
      <c r="C36" s="29" t="s">
        <v>415</v>
      </c>
      <c r="D36" s="46">
        <v>3.5</v>
      </c>
      <c r="E36" s="297">
        <v>-2.4</v>
      </c>
      <c r="F36" s="615">
        <v>45689</v>
      </c>
    </row>
    <row r="37" spans="1:7" ht="12.75" x14ac:dyDescent="0.2">
      <c r="A37" s="19" t="s">
        <v>627</v>
      </c>
      <c r="B37" s="28" t="s">
        <v>81</v>
      </c>
      <c r="C37" s="29" t="s">
        <v>415</v>
      </c>
      <c r="D37" s="46">
        <v>6.1</v>
      </c>
      <c r="E37" s="296">
        <v>7.7</v>
      </c>
      <c r="F37" s="615">
        <v>45689</v>
      </c>
      <c r="G37" s="615"/>
    </row>
    <row r="38" spans="1:7" ht="12.75" x14ac:dyDescent="0.2">
      <c r="A38" s="31" t="s">
        <v>91</v>
      </c>
      <c r="B38" s="32" t="s">
        <v>92</v>
      </c>
      <c r="C38" s="33" t="s">
        <v>415</v>
      </c>
      <c r="D38" s="48">
        <v>5.3</v>
      </c>
      <c r="E38" s="670">
        <v>11</v>
      </c>
      <c r="F38" s="615">
        <v>45689</v>
      </c>
    </row>
    <row r="39" spans="1:7" ht="12.75" x14ac:dyDescent="0.2">
      <c r="A39" s="35" t="s">
        <v>62</v>
      </c>
      <c r="B39" s="36"/>
      <c r="C39" s="37"/>
      <c r="D39" s="38"/>
      <c r="E39" s="38"/>
      <c r="F39" s="449"/>
    </row>
    <row r="40" spans="1:7" ht="12.75" x14ac:dyDescent="0.2">
      <c r="A40" s="19" t="s">
        <v>63</v>
      </c>
      <c r="B40" s="28" t="s">
        <v>530</v>
      </c>
      <c r="C40" s="29" t="s">
        <v>47</v>
      </c>
      <c r="D40" s="42">
        <v>0.40699999999999997</v>
      </c>
      <c r="E40" s="295">
        <v>0.23899999999999999</v>
      </c>
      <c r="F40" s="28" t="s">
        <v>687</v>
      </c>
    </row>
    <row r="41" spans="1:7" ht="12.75" x14ac:dyDescent="0.2">
      <c r="A41" s="19" t="s">
        <v>50</v>
      </c>
      <c r="B41" s="28" t="s">
        <v>530</v>
      </c>
      <c r="C41" s="29" t="s">
        <v>54</v>
      </c>
      <c r="D41" s="39">
        <v>150.330470561326</v>
      </c>
      <c r="E41" s="292">
        <v>105.67448252411999</v>
      </c>
      <c r="F41" s="28" t="s">
        <v>687</v>
      </c>
    </row>
    <row r="42" spans="1:7" ht="12.75" x14ac:dyDescent="0.2">
      <c r="A42" s="19" t="s">
        <v>64</v>
      </c>
      <c r="B42" s="28" t="s">
        <v>530</v>
      </c>
      <c r="C42" s="29" t="s">
        <v>60</v>
      </c>
      <c r="D42" s="760">
        <v>8.365300659538737E-3</v>
      </c>
      <c r="E42" s="761">
        <v>5.1699593304824799E-3</v>
      </c>
      <c r="F42" s="28" t="s">
        <v>687</v>
      </c>
    </row>
    <row r="43" spans="1:7" ht="12.75" x14ac:dyDescent="0.2">
      <c r="A43" s="31" t="s">
        <v>65</v>
      </c>
      <c r="B43" s="32" t="s">
        <v>530</v>
      </c>
      <c r="C43" s="33" t="s">
        <v>60</v>
      </c>
      <c r="D43" s="760">
        <v>0.46380375384400413</v>
      </c>
      <c r="E43" s="761">
        <v>0.37103408970863488</v>
      </c>
      <c r="F43" s="28" t="s">
        <v>687</v>
      </c>
    </row>
    <row r="44" spans="1:7" x14ac:dyDescent="0.2">
      <c r="A44" s="35" t="s">
        <v>93</v>
      </c>
      <c r="B44" s="36"/>
      <c r="C44" s="37"/>
      <c r="D44" s="38"/>
      <c r="E44" s="38"/>
      <c r="F44" s="449"/>
    </row>
    <row r="45" spans="1:7" ht="12.75" x14ac:dyDescent="0.2">
      <c r="A45" s="49" t="s">
        <v>94</v>
      </c>
      <c r="B45" s="28" t="s">
        <v>81</v>
      </c>
      <c r="C45" s="29" t="s">
        <v>415</v>
      </c>
      <c r="D45" s="46">
        <v>3.6518291436001293</v>
      </c>
      <c r="E45" s="297">
        <v>1.2097785840570758</v>
      </c>
      <c r="F45" s="615">
        <v>45689</v>
      </c>
    </row>
    <row r="46" spans="1:7" ht="12.75" x14ac:dyDescent="0.2">
      <c r="A46" s="50" t="s">
        <v>95</v>
      </c>
      <c r="B46" s="28" t="s">
        <v>81</v>
      </c>
      <c r="C46" s="29" t="s">
        <v>415</v>
      </c>
      <c r="D46" s="46">
        <v>4.1606597635698215</v>
      </c>
      <c r="E46" s="297">
        <v>0.98887109764845083</v>
      </c>
      <c r="F46" s="615">
        <v>45689</v>
      </c>
    </row>
    <row r="47" spans="1:7" ht="12.75" x14ac:dyDescent="0.2">
      <c r="A47" s="50" t="s">
        <v>96</v>
      </c>
      <c r="B47" s="28" t="s">
        <v>81</v>
      </c>
      <c r="C47" s="29" t="s">
        <v>415</v>
      </c>
      <c r="D47" s="46">
        <v>3.8464912783480418</v>
      </c>
      <c r="E47" s="297">
        <v>2.0872587595393761</v>
      </c>
      <c r="F47" s="615">
        <v>45689</v>
      </c>
    </row>
    <row r="48" spans="1:7" ht="12.75" x14ac:dyDescent="0.2">
      <c r="A48" s="49" t="s">
        <v>97</v>
      </c>
      <c r="B48" s="28" t="s">
        <v>81</v>
      </c>
      <c r="C48" s="29" t="s">
        <v>415</v>
      </c>
      <c r="D48" s="46">
        <v>5.0687062019134865</v>
      </c>
      <c r="E48" s="297">
        <v>2.9700159858617381</v>
      </c>
      <c r="F48" s="615">
        <v>45689</v>
      </c>
    </row>
    <row r="49" spans="1:7" ht="12.75" x14ac:dyDescent="0.2">
      <c r="A49" s="299" t="s">
        <v>98</v>
      </c>
      <c r="B49" s="28" t="s">
        <v>81</v>
      </c>
      <c r="C49" s="29" t="s">
        <v>415</v>
      </c>
      <c r="D49" s="46">
        <v>2.2777215276487146</v>
      </c>
      <c r="E49" s="297">
        <v>1.1719574897716922</v>
      </c>
      <c r="F49" s="615">
        <v>45689</v>
      </c>
    </row>
    <row r="50" spans="1:7" ht="12.75" x14ac:dyDescent="0.2">
      <c r="A50" s="50" t="s">
        <v>99</v>
      </c>
      <c r="B50" s="28" t="s">
        <v>81</v>
      </c>
      <c r="C50" s="29" t="s">
        <v>415</v>
      </c>
      <c r="D50" s="46">
        <v>2.0238205382231604</v>
      </c>
      <c r="E50" s="297">
        <v>1.307335308419588</v>
      </c>
      <c r="F50" s="615">
        <v>45689</v>
      </c>
    </row>
    <row r="51" spans="1:7" ht="12.75" x14ac:dyDescent="0.2">
      <c r="A51" s="50" t="s">
        <v>100</v>
      </c>
      <c r="B51" s="28" t="s">
        <v>81</v>
      </c>
      <c r="C51" s="29" t="s">
        <v>415</v>
      </c>
      <c r="D51" s="46">
        <v>-4.8783958397525478</v>
      </c>
      <c r="E51" s="297">
        <v>-6.974065364653427</v>
      </c>
      <c r="F51" s="615">
        <v>45689</v>
      </c>
    </row>
    <row r="52" spans="1:7" ht="12.75" x14ac:dyDescent="0.2">
      <c r="A52" s="50" t="s">
        <v>101</v>
      </c>
      <c r="B52" s="28" t="s">
        <v>81</v>
      </c>
      <c r="C52" s="29" t="s">
        <v>415</v>
      </c>
      <c r="D52" s="45">
        <v>13.883986000252715</v>
      </c>
      <c r="E52" s="296">
        <v>8.6206292863358467</v>
      </c>
      <c r="F52" s="615">
        <v>45689</v>
      </c>
    </row>
    <row r="53" spans="1:7" ht="12.75" x14ac:dyDescent="0.2">
      <c r="A53" s="49" t="s">
        <v>102</v>
      </c>
      <c r="B53" s="28" t="s">
        <v>81</v>
      </c>
      <c r="C53" s="29" t="s">
        <v>415</v>
      </c>
      <c r="D53" s="45">
        <v>3.7399722502327726</v>
      </c>
      <c r="E53" s="296">
        <v>-0.45960499909510033</v>
      </c>
      <c r="F53" s="615">
        <v>45689</v>
      </c>
    </row>
    <row r="54" spans="1:7" ht="12.75" x14ac:dyDescent="0.2">
      <c r="A54" s="51" t="s">
        <v>103</v>
      </c>
      <c r="B54" s="32" t="s">
        <v>81</v>
      </c>
      <c r="C54" s="33" t="s">
        <v>415</v>
      </c>
      <c r="D54" s="48">
        <v>6.7798297353915533</v>
      </c>
      <c r="E54" s="298">
        <v>-0.31930080918069187</v>
      </c>
      <c r="F54" s="616">
        <v>45689</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5">
        <f>INDICE!A3</f>
        <v>45716</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34.262328850115111</v>
      </c>
      <c r="C5" s="73">
        <v>-5.1725236509485484</v>
      </c>
      <c r="D5" s="85">
        <v>70.417787471222582</v>
      </c>
      <c r="E5" s="86">
        <v>0.33146996571356274</v>
      </c>
      <c r="F5" s="85">
        <v>418.61189870350165</v>
      </c>
      <c r="G5" s="86">
        <v>-0.2136213967997313</v>
      </c>
      <c r="H5" s="380">
        <v>8.082440714492904</v>
      </c>
    </row>
    <row r="6" spans="1:65" x14ac:dyDescent="0.2">
      <c r="A6" s="84" t="s">
        <v>196</v>
      </c>
      <c r="B6" s="379">
        <v>54.872999999999998</v>
      </c>
      <c r="C6" s="86">
        <v>-21.436036938936216</v>
      </c>
      <c r="D6" s="85">
        <v>103.01900000000001</v>
      </c>
      <c r="E6" s="86">
        <v>-11.129227053140097</v>
      </c>
      <c r="F6" s="85">
        <v>847.97900000000004</v>
      </c>
      <c r="G6" s="86">
        <v>-4.5279420308130192</v>
      </c>
      <c r="H6" s="380">
        <v>16.37253985341064</v>
      </c>
    </row>
    <row r="7" spans="1:65" x14ac:dyDescent="0.2">
      <c r="A7" s="84" t="s">
        <v>197</v>
      </c>
      <c r="B7" s="379">
        <v>86.132999999999996</v>
      </c>
      <c r="C7" s="86">
        <v>-19.750866470390939</v>
      </c>
      <c r="D7" s="85">
        <v>161.642</v>
      </c>
      <c r="E7" s="86">
        <v>-10.122493007945643</v>
      </c>
      <c r="F7" s="85">
        <v>1147.4749999999999</v>
      </c>
      <c r="G7" s="86">
        <v>-1.0975608704983326</v>
      </c>
      <c r="H7" s="380">
        <v>22.155124322999004</v>
      </c>
    </row>
    <row r="8" spans="1:65" x14ac:dyDescent="0.2">
      <c r="A8" s="84" t="s">
        <v>594</v>
      </c>
      <c r="B8" s="379">
        <v>263.91567114988487</v>
      </c>
      <c r="C8" s="86">
        <v>11.046209927374456</v>
      </c>
      <c r="D8" s="85">
        <v>557.32072785653702</v>
      </c>
      <c r="E8" s="86">
        <v>15.271711725783929</v>
      </c>
      <c r="F8" s="85">
        <v>2765.2099350539197</v>
      </c>
      <c r="G8" s="489">
        <v>23.143056559552353</v>
      </c>
      <c r="H8" s="380">
        <v>53.389895109097452</v>
      </c>
      <c r="J8" s="85"/>
    </row>
    <row r="9" spans="1:65" x14ac:dyDescent="0.2">
      <c r="A9" s="60" t="s">
        <v>198</v>
      </c>
      <c r="B9" s="61">
        <v>439.18400000000003</v>
      </c>
      <c r="C9" s="628">
        <v>-2.6137260616126543</v>
      </c>
      <c r="D9" s="61">
        <v>892.39951532775956</v>
      </c>
      <c r="E9" s="87">
        <v>5.0578216033214325</v>
      </c>
      <c r="F9" s="61">
        <v>5179.2758337574214</v>
      </c>
      <c r="G9" s="87">
        <v>9.8831500805157617</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50" priority="1" operator="between">
      <formula>0</formula>
      <formula>0.5</formula>
    </cfRule>
    <cfRule type="cellIs" dxfId="14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4" t="s">
        <v>447</v>
      </c>
      <c r="B3" s="794" t="s">
        <v>448</v>
      </c>
      <c r="C3" s="775">
        <f>INDICE!A3</f>
        <v>45716</v>
      </c>
      <c r="D3" s="776"/>
      <c r="E3" s="776" t="s">
        <v>115</v>
      </c>
      <c r="F3" s="776"/>
      <c r="G3" s="776" t="s">
        <v>116</v>
      </c>
      <c r="H3" s="776"/>
      <c r="I3" s="776"/>
    </row>
    <row r="4" spans="1:9" x14ac:dyDescent="0.2">
      <c r="A4" s="795"/>
      <c r="B4" s="795"/>
      <c r="C4" s="82" t="s">
        <v>47</v>
      </c>
      <c r="D4" s="82" t="s">
        <v>445</v>
      </c>
      <c r="E4" s="82" t="s">
        <v>47</v>
      </c>
      <c r="F4" s="82" t="s">
        <v>445</v>
      </c>
      <c r="G4" s="82" t="s">
        <v>47</v>
      </c>
      <c r="H4" s="83" t="s">
        <v>445</v>
      </c>
      <c r="I4" s="83" t="s">
        <v>106</v>
      </c>
    </row>
    <row r="5" spans="1:9" x14ac:dyDescent="0.2">
      <c r="A5" s="386"/>
      <c r="B5" s="390" t="s">
        <v>200</v>
      </c>
      <c r="C5" s="388">
        <v>0</v>
      </c>
      <c r="D5" s="142">
        <v>-100</v>
      </c>
      <c r="E5" s="141">
        <v>251.70900999999998</v>
      </c>
      <c r="F5" s="519">
        <v>-14.591324275361147</v>
      </c>
      <c r="G5" s="520">
        <v>1584.5394000000001</v>
      </c>
      <c r="H5" s="519">
        <v>-44.674051605015606</v>
      </c>
      <c r="I5" s="391">
        <v>2.4947320944205309</v>
      </c>
    </row>
    <row r="6" spans="1:9" x14ac:dyDescent="0.2">
      <c r="A6" s="11"/>
      <c r="B6" s="11" t="s">
        <v>231</v>
      </c>
      <c r="C6" s="388">
        <v>636.36595</v>
      </c>
      <c r="D6" s="142">
        <v>-38.655310094045362</v>
      </c>
      <c r="E6" s="144">
        <v>1383.71173</v>
      </c>
      <c r="F6" s="142">
        <v>-29.144747379559476</v>
      </c>
      <c r="G6" s="520">
        <v>9684.9827899999982</v>
      </c>
      <c r="H6" s="521">
        <v>-0.89835052793157522</v>
      </c>
      <c r="I6" s="391">
        <v>15.248240214237329</v>
      </c>
    </row>
    <row r="7" spans="1:9" x14ac:dyDescent="0.2">
      <c r="A7" s="11"/>
      <c r="B7" s="253" t="s">
        <v>201</v>
      </c>
      <c r="C7" s="388">
        <v>609.48091999999997</v>
      </c>
      <c r="D7" s="142">
        <v>-38.347287159802043</v>
      </c>
      <c r="E7" s="144">
        <v>1355.5213899999999</v>
      </c>
      <c r="F7" s="142">
        <v>-28.909969933298935</v>
      </c>
      <c r="G7" s="520">
        <v>7904.9036399999995</v>
      </c>
      <c r="H7" s="522">
        <v>2.1947510132222314</v>
      </c>
      <c r="I7" s="391">
        <v>12.445646232595843</v>
      </c>
    </row>
    <row r="8" spans="1:9" x14ac:dyDescent="0.2">
      <c r="A8" s="486" t="s">
        <v>300</v>
      </c>
      <c r="B8" s="228"/>
      <c r="C8" s="146">
        <v>1245.8468699999999</v>
      </c>
      <c r="D8" s="147">
        <v>-42.634749807867259</v>
      </c>
      <c r="E8" s="146">
        <v>2990.9421299999999</v>
      </c>
      <c r="F8" s="523">
        <v>-28.004563111417312</v>
      </c>
      <c r="G8" s="524">
        <v>19174.42583</v>
      </c>
      <c r="H8" s="523">
        <v>-5.8781646878857359</v>
      </c>
      <c r="I8" s="525">
        <v>30.18861854125371</v>
      </c>
    </row>
    <row r="9" spans="1:9" x14ac:dyDescent="0.2">
      <c r="A9" s="386"/>
      <c r="B9" s="11" t="s">
        <v>202</v>
      </c>
      <c r="C9" s="388">
        <v>1101.6334299999999</v>
      </c>
      <c r="D9" s="698">
        <v>198.47947799105782</v>
      </c>
      <c r="E9" s="144">
        <v>1929.9559399999998</v>
      </c>
      <c r="F9" s="519">
        <v>39.469962441688317</v>
      </c>
      <c r="G9" s="520">
        <v>9678.7375699999993</v>
      </c>
      <c r="H9" s="526">
        <v>40.689350693018078</v>
      </c>
      <c r="I9" s="391">
        <v>15.238407608768062</v>
      </c>
    </row>
    <row r="10" spans="1:9" x14ac:dyDescent="0.2">
      <c r="A10" s="386"/>
      <c r="B10" s="11" t="s">
        <v>203</v>
      </c>
      <c r="C10" s="388">
        <v>0</v>
      </c>
      <c r="D10" s="142" t="s">
        <v>142</v>
      </c>
      <c r="E10" s="144">
        <v>0</v>
      </c>
      <c r="F10" s="519" t="s">
        <v>142</v>
      </c>
      <c r="G10" s="144">
        <v>0</v>
      </c>
      <c r="H10" s="519">
        <v>-100</v>
      </c>
      <c r="I10" s="471">
        <v>0</v>
      </c>
    </row>
    <row r="11" spans="1:9" x14ac:dyDescent="0.2">
      <c r="A11" s="11"/>
      <c r="B11" s="11" t="s">
        <v>582</v>
      </c>
      <c r="C11" s="388">
        <v>0</v>
      </c>
      <c r="D11" s="142" t="s">
        <v>142</v>
      </c>
      <c r="E11" s="144">
        <v>0</v>
      </c>
      <c r="F11" s="527" t="s">
        <v>142</v>
      </c>
      <c r="G11" s="144">
        <v>0</v>
      </c>
      <c r="H11" s="527">
        <v>-100</v>
      </c>
      <c r="I11" s="496">
        <v>0</v>
      </c>
    </row>
    <row r="12" spans="1:9" x14ac:dyDescent="0.2">
      <c r="A12" s="632"/>
      <c r="B12" s="11" t="s">
        <v>204</v>
      </c>
      <c r="C12" s="388">
        <v>150.45925</v>
      </c>
      <c r="D12" s="142" t="s">
        <v>142</v>
      </c>
      <c r="E12" s="144">
        <v>449.19032999999996</v>
      </c>
      <c r="F12" s="142">
        <v>58.71856451444323</v>
      </c>
      <c r="G12" s="144">
        <v>3172.4897699999997</v>
      </c>
      <c r="H12" s="521">
        <v>89.47358359140695</v>
      </c>
      <c r="I12" s="496">
        <v>4.994834491613025</v>
      </c>
    </row>
    <row r="13" spans="1:9" x14ac:dyDescent="0.2">
      <c r="A13" s="11"/>
      <c r="B13" s="11" t="s">
        <v>647</v>
      </c>
      <c r="C13" s="388">
        <v>277.44103999999999</v>
      </c>
      <c r="D13" s="142" t="s">
        <v>142</v>
      </c>
      <c r="E13" s="144">
        <v>413.32495999999998</v>
      </c>
      <c r="F13" s="142" t="s">
        <v>142</v>
      </c>
      <c r="G13" s="520">
        <v>2394.3401500000004</v>
      </c>
      <c r="H13" s="521">
        <v>344.58784419584367</v>
      </c>
      <c r="I13" s="391">
        <v>3.7696993947671285</v>
      </c>
    </row>
    <row r="14" spans="1:9" x14ac:dyDescent="0.2">
      <c r="A14" s="486" t="s">
        <v>580</v>
      </c>
      <c r="B14" s="228"/>
      <c r="C14" s="146">
        <v>1529.5337199999997</v>
      </c>
      <c r="D14" s="147">
        <v>314.41591538786247</v>
      </c>
      <c r="E14" s="146">
        <v>2792.4712299999997</v>
      </c>
      <c r="F14" s="523">
        <v>67.535926402224149</v>
      </c>
      <c r="G14" s="524">
        <v>15245.567489999999</v>
      </c>
      <c r="H14" s="523">
        <v>54.859403332829181</v>
      </c>
      <c r="I14" s="525">
        <v>24.002941495148214</v>
      </c>
    </row>
    <row r="15" spans="1:9" x14ac:dyDescent="0.2">
      <c r="A15" s="387"/>
      <c r="B15" s="389" t="s">
        <v>635</v>
      </c>
      <c r="C15" s="388">
        <v>43.219229999999996</v>
      </c>
      <c r="D15" s="142">
        <v>131.04029859363337</v>
      </c>
      <c r="E15" s="144">
        <v>85.71217</v>
      </c>
      <c r="F15" s="527">
        <v>117.66097197092343</v>
      </c>
      <c r="G15" s="144">
        <v>271.31825000000003</v>
      </c>
      <c r="H15" s="527">
        <v>-26.286060074803331</v>
      </c>
      <c r="I15" s="471">
        <v>0.42716914838281289</v>
      </c>
    </row>
    <row r="16" spans="1:9" x14ac:dyDescent="0.2">
      <c r="A16" s="387"/>
      <c r="B16" s="389" t="s">
        <v>529</v>
      </c>
      <c r="C16" s="388">
        <v>0</v>
      </c>
      <c r="D16" s="142" t="s">
        <v>142</v>
      </c>
      <c r="E16" s="144">
        <v>0</v>
      </c>
      <c r="F16" s="527" t="s">
        <v>142</v>
      </c>
      <c r="G16" s="144">
        <v>259.11694</v>
      </c>
      <c r="H16" s="527">
        <v>-72.462454623674574</v>
      </c>
      <c r="I16" s="470">
        <v>0.40795914978576048</v>
      </c>
    </row>
    <row r="17" spans="1:9" x14ac:dyDescent="0.2">
      <c r="A17" s="387"/>
      <c r="B17" s="389" t="s">
        <v>206</v>
      </c>
      <c r="C17" s="388">
        <v>0</v>
      </c>
      <c r="D17" s="142">
        <v>-100</v>
      </c>
      <c r="E17" s="144">
        <v>54.478160000000003</v>
      </c>
      <c r="F17" s="527">
        <v>-63.090169871577494</v>
      </c>
      <c r="G17" s="144">
        <v>464.39720000000005</v>
      </c>
      <c r="H17" s="527">
        <v>2.3046666321537139</v>
      </c>
      <c r="I17" s="470">
        <v>0.73115670042602299</v>
      </c>
    </row>
    <row r="18" spans="1:9" x14ac:dyDescent="0.2">
      <c r="A18" s="387"/>
      <c r="B18" s="389" t="s">
        <v>558</v>
      </c>
      <c r="C18" s="388">
        <v>182.73495000000003</v>
      </c>
      <c r="D18" s="142">
        <v>-4.7852392929673462</v>
      </c>
      <c r="E18" s="144">
        <v>267.58304000000004</v>
      </c>
      <c r="F18" s="527">
        <v>-42.149332198615824</v>
      </c>
      <c r="G18" s="520">
        <v>2369.4420099999998</v>
      </c>
      <c r="H18" s="527">
        <v>-13.183001499371228</v>
      </c>
      <c r="I18" s="391">
        <v>3.7304992404829389</v>
      </c>
    </row>
    <row r="19" spans="1:9" x14ac:dyDescent="0.2">
      <c r="A19" s="387"/>
      <c r="B19" s="389" t="s">
        <v>207</v>
      </c>
      <c r="C19" s="388">
        <v>0</v>
      </c>
      <c r="D19" s="73" t="s">
        <v>142</v>
      </c>
      <c r="E19" s="144">
        <v>55.648600000000002</v>
      </c>
      <c r="F19" s="73">
        <v>-28.777996774771541</v>
      </c>
      <c r="G19" s="520">
        <v>1160.50281</v>
      </c>
      <c r="H19" s="527">
        <v>20.659270886435717</v>
      </c>
      <c r="I19" s="391">
        <v>1.8271199856388622</v>
      </c>
    </row>
    <row r="20" spans="1:9" x14ac:dyDescent="0.2">
      <c r="A20" s="387"/>
      <c r="B20" s="389" t="s">
        <v>208</v>
      </c>
      <c r="C20" s="388">
        <v>0</v>
      </c>
      <c r="D20" s="142" t="s">
        <v>142</v>
      </c>
      <c r="E20" s="144">
        <v>66.903199999999998</v>
      </c>
      <c r="F20" s="73" t="s">
        <v>142</v>
      </c>
      <c r="G20" s="520">
        <v>306.47212999999999</v>
      </c>
      <c r="H20" s="527">
        <v>23.318205192792231</v>
      </c>
      <c r="I20" s="391">
        <v>0.48251615501414558</v>
      </c>
    </row>
    <row r="21" spans="1:9" x14ac:dyDescent="0.2">
      <c r="A21" s="486" t="s">
        <v>438</v>
      </c>
      <c r="B21" s="228"/>
      <c r="C21" s="146">
        <v>225.95418000000001</v>
      </c>
      <c r="D21" s="147">
        <v>-15.989449555730161</v>
      </c>
      <c r="E21" s="146">
        <v>530.32517000000007</v>
      </c>
      <c r="F21" s="523">
        <v>-27.11826588350258</v>
      </c>
      <c r="G21" s="524">
        <v>4831.2493400000003</v>
      </c>
      <c r="H21" s="523">
        <v>-15.278751691099899</v>
      </c>
      <c r="I21" s="525">
        <v>7.6064203797305439</v>
      </c>
    </row>
    <row r="22" spans="1:9" x14ac:dyDescent="0.2">
      <c r="A22" s="387"/>
      <c r="B22" s="389" t="s">
        <v>210</v>
      </c>
      <c r="C22" s="388">
        <v>272.45299999999997</v>
      </c>
      <c r="D22" s="142">
        <v>-2.3127300618336295</v>
      </c>
      <c r="E22" s="144">
        <v>636.89103999999998</v>
      </c>
      <c r="F22" s="527">
        <v>8.566546015586658</v>
      </c>
      <c r="G22" s="144">
        <v>3564.5390500000003</v>
      </c>
      <c r="H22" s="527">
        <v>-13.188090005982156</v>
      </c>
      <c r="I22" s="471">
        <v>5.612085108044818</v>
      </c>
    </row>
    <row r="23" spans="1:9" x14ac:dyDescent="0.2">
      <c r="A23" s="632"/>
      <c r="B23" s="389" t="s">
        <v>211</v>
      </c>
      <c r="C23" s="388">
        <v>416.71933000000001</v>
      </c>
      <c r="D23" s="142" t="s">
        <v>142</v>
      </c>
      <c r="E23" s="144">
        <v>416.71933000000001</v>
      </c>
      <c r="F23" s="527" t="s">
        <v>142</v>
      </c>
      <c r="G23" s="144">
        <v>2331.2447000000002</v>
      </c>
      <c r="H23" s="527">
        <v>-8.6555587576956778</v>
      </c>
      <c r="I23" s="471">
        <v>3.6703605937711381</v>
      </c>
    </row>
    <row r="24" spans="1:9" x14ac:dyDescent="0.2">
      <c r="A24" s="486" t="s">
        <v>337</v>
      </c>
      <c r="B24" s="228"/>
      <c r="C24" s="146">
        <v>689.17232999999999</v>
      </c>
      <c r="D24" s="147">
        <v>147.10083366534806</v>
      </c>
      <c r="E24" s="146">
        <v>1053.6103699999999</v>
      </c>
      <c r="F24" s="523">
        <v>79.601896608726477</v>
      </c>
      <c r="G24" s="524">
        <v>5895.7837499999996</v>
      </c>
      <c r="H24" s="523">
        <v>-11.450729327614301</v>
      </c>
      <c r="I24" s="525">
        <v>9.2824457018159539</v>
      </c>
    </row>
    <row r="25" spans="1:9" x14ac:dyDescent="0.2">
      <c r="A25" s="387"/>
      <c r="B25" s="389" t="s">
        <v>212</v>
      </c>
      <c r="C25" s="388">
        <v>0</v>
      </c>
      <c r="D25" s="142">
        <v>-100</v>
      </c>
      <c r="E25" s="144">
        <v>129.97693000000001</v>
      </c>
      <c r="F25" s="527">
        <v>-86.336512585254269</v>
      </c>
      <c r="G25" s="144">
        <v>3233.9245700000001</v>
      </c>
      <c r="H25" s="527">
        <v>-29.3334628319455</v>
      </c>
      <c r="I25" s="471">
        <v>5.0915587303882219</v>
      </c>
    </row>
    <row r="26" spans="1:9" x14ac:dyDescent="0.2">
      <c r="A26" s="632"/>
      <c r="B26" s="389" t="s">
        <v>213</v>
      </c>
      <c r="C26" s="388">
        <v>79.744820000000004</v>
      </c>
      <c r="D26" s="142">
        <v>-50.057032623863307</v>
      </c>
      <c r="E26" s="144">
        <v>314.57568000000003</v>
      </c>
      <c r="F26" s="527">
        <v>-13.078029165763908</v>
      </c>
      <c r="G26" s="144">
        <v>2516.7238600000001</v>
      </c>
      <c r="H26" s="527">
        <v>6.0929214855874703</v>
      </c>
      <c r="I26" s="471">
        <v>3.9623828769015921</v>
      </c>
    </row>
    <row r="27" spans="1:9" x14ac:dyDescent="0.2">
      <c r="A27" s="632"/>
      <c r="B27" s="389" t="s">
        <v>690</v>
      </c>
      <c r="C27" s="388">
        <v>68.596040000000002</v>
      </c>
      <c r="D27" s="142" t="s">
        <v>142</v>
      </c>
      <c r="E27" s="144">
        <v>68.596040000000002</v>
      </c>
      <c r="F27" s="527" t="s">
        <v>142</v>
      </c>
      <c r="G27" s="144">
        <v>68.596040000000002</v>
      </c>
      <c r="H27" s="527" t="s">
        <v>142</v>
      </c>
      <c r="I27" s="471">
        <v>0.10799904536179694</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605</v>
      </c>
      <c r="C29" s="388">
        <v>0</v>
      </c>
      <c r="D29" s="142" t="s">
        <v>142</v>
      </c>
      <c r="E29" s="144">
        <v>143.62712999999999</v>
      </c>
      <c r="F29" s="142">
        <v>10.328618085513263</v>
      </c>
      <c r="G29" s="144">
        <v>265.18813</v>
      </c>
      <c r="H29" s="142">
        <v>0.75643658988635065</v>
      </c>
      <c r="I29" s="496">
        <v>0.41751775876974978</v>
      </c>
    </row>
    <row r="30" spans="1:9" x14ac:dyDescent="0.2">
      <c r="A30" s="387"/>
      <c r="B30" s="389" t="s">
        <v>639</v>
      </c>
      <c r="C30" s="388">
        <v>124.07404</v>
      </c>
      <c r="D30" s="142" t="s">
        <v>142</v>
      </c>
      <c r="E30" s="144">
        <v>124.07404</v>
      </c>
      <c r="F30" s="142" t="s">
        <v>142</v>
      </c>
      <c r="G30" s="144">
        <v>378.34714999999994</v>
      </c>
      <c r="H30" s="142">
        <v>188.19914813981981</v>
      </c>
      <c r="I30" s="471">
        <v>0.59567769532113779</v>
      </c>
    </row>
    <row r="31" spans="1:9" x14ac:dyDescent="0.2">
      <c r="A31" s="387"/>
      <c r="B31" s="389" t="s">
        <v>541</v>
      </c>
      <c r="C31" s="388">
        <v>140.14493999999999</v>
      </c>
      <c r="D31" s="142">
        <v>45.035838547498756</v>
      </c>
      <c r="E31" s="144">
        <v>411.82617000000005</v>
      </c>
      <c r="F31" s="142">
        <v>147.49635900581299</v>
      </c>
      <c r="G31" s="144">
        <v>1369.9819799999998</v>
      </c>
      <c r="H31" s="142">
        <v>44.388625854554761</v>
      </c>
      <c r="I31" s="471">
        <v>2.1569283883277279</v>
      </c>
    </row>
    <row r="32" spans="1:9" x14ac:dyDescent="0.2">
      <c r="A32" s="387"/>
      <c r="B32" s="389" t="s">
        <v>216</v>
      </c>
      <c r="C32" s="388">
        <v>428.46113000000003</v>
      </c>
      <c r="D32" s="142">
        <v>6.9787054612053216</v>
      </c>
      <c r="E32" s="144">
        <v>698.96582999999998</v>
      </c>
      <c r="F32" s="142">
        <v>-13.940857758805492</v>
      </c>
      <c r="G32" s="144">
        <v>3759.76082</v>
      </c>
      <c r="H32" s="142">
        <v>-14.829196121857743</v>
      </c>
      <c r="I32" s="471">
        <v>5.9194463608786583</v>
      </c>
    </row>
    <row r="33" spans="1:9" x14ac:dyDescent="0.2">
      <c r="A33" s="387"/>
      <c r="B33" s="389" t="s">
        <v>217</v>
      </c>
      <c r="C33" s="388">
        <v>518.06299999999999</v>
      </c>
      <c r="D33" s="142">
        <v>-51.133987517478317</v>
      </c>
      <c r="E33" s="144">
        <v>836.53800000000001</v>
      </c>
      <c r="F33" s="73">
        <v>-52.743451065205186</v>
      </c>
      <c r="G33" s="144">
        <v>6456.454310000001</v>
      </c>
      <c r="H33" s="527">
        <v>-10.383978063696937</v>
      </c>
      <c r="I33" s="471">
        <v>10.165177201221228</v>
      </c>
    </row>
    <row r="34" spans="1:9" x14ac:dyDescent="0.2">
      <c r="A34" s="632"/>
      <c r="B34" s="389" t="s">
        <v>674</v>
      </c>
      <c r="C34" s="388">
        <v>0</v>
      </c>
      <c r="D34" s="142" t="s">
        <v>142</v>
      </c>
      <c r="E34" s="144">
        <v>136.33276000000001</v>
      </c>
      <c r="F34" s="73" t="s">
        <v>142</v>
      </c>
      <c r="G34" s="144">
        <v>273.70127000000002</v>
      </c>
      <c r="H34" s="527" t="s">
        <v>142</v>
      </c>
      <c r="I34" s="471">
        <v>0.43092102509578445</v>
      </c>
    </row>
    <row r="35" spans="1:9" x14ac:dyDescent="0.2">
      <c r="A35" s="632"/>
      <c r="B35" s="389" t="s">
        <v>218</v>
      </c>
      <c r="C35" s="388">
        <v>22.978919999999999</v>
      </c>
      <c r="D35" s="142" t="s">
        <v>142</v>
      </c>
      <c r="E35" s="144">
        <v>22.978919999999999</v>
      </c>
      <c r="F35" s="73" t="s">
        <v>142</v>
      </c>
      <c r="G35" s="144">
        <v>45.708739999999999</v>
      </c>
      <c r="H35" s="73">
        <v>101.10954282506196</v>
      </c>
      <c r="I35" s="471">
        <v>7.1964799785681252E-2</v>
      </c>
    </row>
    <row r="36" spans="1:9" x14ac:dyDescent="0.2">
      <c r="A36" s="486" t="s">
        <v>439</v>
      </c>
      <c r="B36" s="228"/>
      <c r="C36" s="146">
        <v>1382.0628899999999</v>
      </c>
      <c r="D36" s="147">
        <v>-30.852877584408073</v>
      </c>
      <c r="E36" s="146">
        <v>2887.4915000000001</v>
      </c>
      <c r="F36" s="523">
        <v>-31.121526897429451</v>
      </c>
      <c r="G36" s="524">
        <v>18368.386870000002</v>
      </c>
      <c r="H36" s="523">
        <v>-8.2114150572347189</v>
      </c>
      <c r="I36" s="525">
        <v>28.91957388205158</v>
      </c>
    </row>
    <row r="37" spans="1:9" x14ac:dyDescent="0.2">
      <c r="A37" s="150" t="s">
        <v>186</v>
      </c>
      <c r="B37" s="150"/>
      <c r="C37" s="150">
        <v>5072.56999</v>
      </c>
      <c r="D37" s="665">
        <v>-0.29252540890761874</v>
      </c>
      <c r="E37" s="150">
        <v>10254.840399999999</v>
      </c>
      <c r="F37" s="659">
        <v>-9.4701655404085532</v>
      </c>
      <c r="G37" s="150">
        <v>63515.413280000001</v>
      </c>
      <c r="H37" s="659">
        <v>1.4800809367712564</v>
      </c>
      <c r="I37" s="660">
        <v>100</v>
      </c>
    </row>
    <row r="38" spans="1:9" x14ac:dyDescent="0.2">
      <c r="A38" s="151" t="s">
        <v>522</v>
      </c>
      <c r="B38" s="472"/>
      <c r="C38" s="152">
        <v>2006.04547</v>
      </c>
      <c r="D38" s="528">
        <v>-11.924045984844591</v>
      </c>
      <c r="E38" s="152">
        <v>3908.3335100000004</v>
      </c>
      <c r="F38" s="528">
        <v>-22.787687723528769</v>
      </c>
      <c r="G38" s="152">
        <v>23436.38262</v>
      </c>
      <c r="H38" s="528">
        <v>-16.632216525373622</v>
      </c>
      <c r="I38" s="529">
        <v>36.89873277952794</v>
      </c>
    </row>
    <row r="39" spans="1:9" x14ac:dyDescent="0.2">
      <c r="A39" s="151" t="s">
        <v>523</v>
      </c>
      <c r="B39" s="472"/>
      <c r="C39" s="152">
        <v>3066.5245199999999</v>
      </c>
      <c r="D39" s="528">
        <v>9.1359459324383305</v>
      </c>
      <c r="E39" s="152">
        <v>6346.5068900000006</v>
      </c>
      <c r="F39" s="528">
        <v>1.2883742734677879</v>
      </c>
      <c r="G39" s="152">
        <v>40079.030659999989</v>
      </c>
      <c r="H39" s="528">
        <v>16.248578221283967</v>
      </c>
      <c r="I39" s="529">
        <v>63.101267220472046</v>
      </c>
    </row>
    <row r="40" spans="1:9" x14ac:dyDescent="0.2">
      <c r="A40" s="153" t="s">
        <v>524</v>
      </c>
      <c r="B40" s="473"/>
      <c r="C40" s="154">
        <v>1245.8468699999999</v>
      </c>
      <c r="D40" s="530">
        <v>-44.135281465194026</v>
      </c>
      <c r="E40" s="154">
        <v>3167.9720900000002</v>
      </c>
      <c r="F40" s="530">
        <v>-27.673216723556205</v>
      </c>
      <c r="G40" s="154">
        <v>21105.797969999996</v>
      </c>
      <c r="H40" s="530">
        <v>-7.1780981726190918</v>
      </c>
      <c r="I40" s="531">
        <v>33.229411382332728</v>
      </c>
    </row>
    <row r="41" spans="1:9" x14ac:dyDescent="0.2">
      <c r="A41" s="153" t="s">
        <v>525</v>
      </c>
      <c r="B41" s="473"/>
      <c r="C41" s="154">
        <v>3826.7231200000001</v>
      </c>
      <c r="D41" s="530">
        <v>33.926155012489552</v>
      </c>
      <c r="E41" s="154">
        <v>7086.8683100000007</v>
      </c>
      <c r="F41" s="530">
        <v>2.0060279154851659</v>
      </c>
      <c r="G41" s="154">
        <v>42409.615309999994</v>
      </c>
      <c r="H41" s="530">
        <v>6.4202024038818264</v>
      </c>
      <c r="I41" s="531">
        <v>66.770588617667244</v>
      </c>
    </row>
    <row r="42" spans="1:9" x14ac:dyDescent="0.2">
      <c r="A42" s="693" t="s">
        <v>646</v>
      </c>
      <c r="B42" s="694"/>
      <c r="C42" s="707">
        <v>0</v>
      </c>
      <c r="D42" s="700">
        <v>-100</v>
      </c>
      <c r="E42" s="479">
        <v>54.478160000000003</v>
      </c>
      <c r="F42" s="695">
        <v>-63.090169871577494</v>
      </c>
      <c r="G42" s="479">
        <v>464.39720000000005</v>
      </c>
      <c r="H42" s="695">
        <v>2.3046666321537139</v>
      </c>
      <c r="I42" s="696">
        <v>0.73115670042602299</v>
      </c>
    </row>
    <row r="43" spans="1:9" s="84" customFormat="1" ht="12.75" x14ac:dyDescent="0.2">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8" priority="12" operator="between">
      <formula>-0.5</formula>
      <formula>0.5</formula>
    </cfRule>
    <cfRule type="cellIs" dxfId="147" priority="13" operator="between">
      <formula>0</formula>
      <formula>0.49</formula>
    </cfRule>
  </conditionalFormatting>
  <conditionalFormatting sqref="D18:D19">
    <cfRule type="cellIs" dxfId="146" priority="36" stopIfTrue="1" operator="equal">
      <formula>0</formula>
    </cfRule>
    <cfRule type="cellIs" dxfId="145" priority="37" operator="between">
      <formula>0</formula>
      <formula>0.5</formula>
    </cfRule>
    <cfRule type="cellIs" dxfId="144" priority="38" operator="between">
      <formula>0</formula>
      <formula>0.49</formula>
    </cfRule>
  </conditionalFormatting>
  <conditionalFormatting sqref="F18:F20 F23 F26:F35">
    <cfRule type="cellIs" dxfId="143" priority="47" operator="between">
      <formula>0</formula>
      <formula>0.5</formula>
    </cfRule>
    <cfRule type="cellIs" dxfId="142" priority="48" operator="between">
      <formula>0</formula>
      <formula>0.49</formula>
    </cfRule>
  </conditionalFormatting>
  <conditionalFormatting sqref="F23 F26:F35 F18:F20">
    <cfRule type="cellIs" dxfId="141" priority="46" stopIfTrue="1" operator="equal">
      <formula>0</formula>
    </cfRule>
  </conditionalFormatting>
  <conditionalFormatting sqref="F23">
    <cfRule type="cellIs" dxfId="140" priority="32" operator="between">
      <formula>0</formula>
      <formula>0.5</formula>
    </cfRule>
    <cfRule type="cellIs" dxfId="139" priority="33" operator="between">
      <formula>0</formula>
      <formula>0.49</formula>
    </cfRule>
  </conditionalFormatting>
  <conditionalFormatting sqref="F26:F27">
    <cfRule type="cellIs" dxfId="138" priority="1" operator="between">
      <formula>0</formula>
      <formula>0.5</formula>
    </cfRule>
    <cfRule type="cellIs" dxfId="137" priority="2" operator="between">
      <formula>0</formula>
      <formula>0.49</formula>
    </cfRule>
  </conditionalFormatting>
  <conditionalFormatting sqref="H35">
    <cfRule type="cellIs" dxfId="136" priority="3" stopIfTrue="1" operator="equal">
      <formula>0</formula>
    </cfRule>
    <cfRule type="cellIs" dxfId="135" priority="4" operator="between">
      <formula>0</formula>
      <formula>0.5</formula>
    </cfRule>
    <cfRule type="cellIs" dxfId="134" priority="5" operator="between">
      <formula>0</formula>
      <formula>0.49</formula>
    </cfRule>
  </conditionalFormatting>
  <conditionalFormatting sqref="I37">
    <cfRule type="cellIs" dxfId="133" priority="18" operator="between">
      <formula>0.00001</formula>
      <formula>0.499</formula>
    </cfRule>
  </conditionalFormatting>
  <conditionalFormatting sqref="I37:I41">
    <cfRule type="cellIs" dxfId="132" priority="42" operator="between">
      <formula>0</formula>
      <formula>0.5</formula>
    </cfRule>
    <cfRule type="cellIs" dxfId="131"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5">
        <f>INDICE!A3</f>
        <v>45716</v>
      </c>
      <c r="C3" s="776"/>
      <c r="D3" s="776" t="s">
        <v>115</v>
      </c>
      <c r="E3" s="776"/>
      <c r="F3" s="776" t="s">
        <v>116</v>
      </c>
      <c r="G3" s="776"/>
      <c r="H3" s="1"/>
    </row>
    <row r="4" spans="1:8" x14ac:dyDescent="0.2">
      <c r="A4" s="66"/>
      <c r="B4" s="606" t="s">
        <v>56</v>
      </c>
      <c r="C4" s="606" t="s">
        <v>445</v>
      </c>
      <c r="D4" s="606" t="s">
        <v>56</v>
      </c>
      <c r="E4" s="606" t="s">
        <v>445</v>
      </c>
      <c r="F4" s="606" t="s">
        <v>56</v>
      </c>
      <c r="G4" s="607" t="s">
        <v>445</v>
      </c>
      <c r="H4" s="1"/>
    </row>
    <row r="5" spans="1:8" x14ac:dyDescent="0.2">
      <c r="A5" s="157" t="s">
        <v>8</v>
      </c>
      <c r="B5" s="392">
        <v>74.718747954054081</v>
      </c>
      <c r="C5" s="475">
        <v>-3.6076332868522734</v>
      </c>
      <c r="D5" s="392">
        <v>74.207269609932823</v>
      </c>
      <c r="E5" s="475">
        <v>-1.0026942567655954</v>
      </c>
      <c r="F5" s="392">
        <v>74.222169615310079</v>
      </c>
      <c r="G5" s="475">
        <v>-2.0941328206689573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5">
        <f>INDICE!A3</f>
        <v>45716</v>
      </c>
      <c r="C3" s="776"/>
      <c r="D3" s="776" t="s">
        <v>115</v>
      </c>
      <c r="E3" s="776"/>
      <c r="F3" s="776" t="s">
        <v>116</v>
      </c>
      <c r="G3" s="776"/>
      <c r="H3" s="776"/>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72.180999999999997</v>
      </c>
      <c r="C6" s="394">
        <v>-12.998252275055751</v>
      </c>
      <c r="D6" s="233">
        <v>114.824</v>
      </c>
      <c r="E6" s="394">
        <v>-30.596875094442272</v>
      </c>
      <c r="F6" s="233">
        <v>1002.0030000000002</v>
      </c>
      <c r="G6" s="394">
        <v>-1.6295864331701506</v>
      </c>
      <c r="H6" s="394">
        <v>5.1684982111994735</v>
      </c>
    </row>
    <row r="7" spans="1:8" x14ac:dyDescent="0.2">
      <c r="A7" s="1" t="s">
        <v>48</v>
      </c>
      <c r="B7" s="456">
        <v>49.994</v>
      </c>
      <c r="C7" s="397">
        <v>-31.591910456747208</v>
      </c>
      <c r="D7" s="456">
        <v>142.309</v>
      </c>
      <c r="E7" s="397">
        <v>5.0227670236083428</v>
      </c>
      <c r="F7" s="233">
        <v>768.74400000000003</v>
      </c>
      <c r="G7" s="394">
        <v>28.908839987456975</v>
      </c>
      <c r="H7" s="394">
        <v>3.9653094739939179</v>
      </c>
    </row>
    <row r="8" spans="1:8" x14ac:dyDescent="0.2">
      <c r="A8" s="1" t="s">
        <v>49</v>
      </c>
      <c r="B8" s="456">
        <v>84.828000000000003</v>
      </c>
      <c r="C8" s="397">
        <v>28.618864949282063</v>
      </c>
      <c r="D8" s="233">
        <v>286.846</v>
      </c>
      <c r="E8" s="394">
        <v>189.69661468853516</v>
      </c>
      <c r="F8" s="233">
        <v>1751.0029999999997</v>
      </c>
      <c r="G8" s="394">
        <v>22.437830217968312</v>
      </c>
      <c r="H8" s="394">
        <v>9.0319648477149368</v>
      </c>
    </row>
    <row r="9" spans="1:8" x14ac:dyDescent="0.2">
      <c r="A9" s="1" t="s">
        <v>122</v>
      </c>
      <c r="B9" s="456">
        <v>431.81599999999997</v>
      </c>
      <c r="C9" s="394">
        <v>-14.407475094251367</v>
      </c>
      <c r="D9" s="233">
        <v>1089.037</v>
      </c>
      <c r="E9" s="394">
        <v>-0.11144212530680229</v>
      </c>
      <c r="F9" s="233">
        <v>8118.6500000000005</v>
      </c>
      <c r="G9" s="394">
        <v>17.010928649081649</v>
      </c>
      <c r="H9" s="394">
        <v>41.877347674961655</v>
      </c>
    </row>
    <row r="10" spans="1:8" x14ac:dyDescent="0.2">
      <c r="A10" s="1" t="s">
        <v>123</v>
      </c>
      <c r="B10" s="456">
        <v>456.25</v>
      </c>
      <c r="C10" s="394">
        <v>-25.392659455305104</v>
      </c>
      <c r="D10" s="233">
        <v>1018.0309999999999</v>
      </c>
      <c r="E10" s="394">
        <v>-19.938988761128972</v>
      </c>
      <c r="F10" s="233">
        <v>5858.1239999999998</v>
      </c>
      <c r="G10" s="394">
        <v>-7.4284343553019898</v>
      </c>
      <c r="H10" s="394">
        <v>30.217178406636208</v>
      </c>
    </row>
    <row r="11" spans="1:8" x14ac:dyDescent="0.2">
      <c r="A11" s="1" t="s">
        <v>225</v>
      </c>
      <c r="B11" s="456">
        <v>176.43799999999999</v>
      </c>
      <c r="C11" s="394">
        <v>29.072327849184681</v>
      </c>
      <c r="D11" s="233">
        <v>364.42600000000004</v>
      </c>
      <c r="E11" s="394">
        <v>27.22550193582623</v>
      </c>
      <c r="F11" s="233">
        <v>1888.2099999999996</v>
      </c>
      <c r="G11" s="394">
        <v>4.434025555836393</v>
      </c>
      <c r="H11" s="394">
        <v>9.7397013854938095</v>
      </c>
    </row>
    <row r="12" spans="1:8" x14ac:dyDescent="0.2">
      <c r="A12" s="168" t="s">
        <v>226</v>
      </c>
      <c r="B12" s="457">
        <v>1271.5070000000001</v>
      </c>
      <c r="C12" s="170">
        <v>-13.780586871937562</v>
      </c>
      <c r="D12" s="169">
        <v>3015.4730000000004</v>
      </c>
      <c r="E12" s="170">
        <v>-1.0744938203400682</v>
      </c>
      <c r="F12" s="169">
        <v>19386.734</v>
      </c>
      <c r="G12" s="170">
        <v>6.9926598065772367</v>
      </c>
      <c r="H12" s="170">
        <v>100</v>
      </c>
    </row>
    <row r="13" spans="1:8" x14ac:dyDescent="0.2">
      <c r="A13" s="145" t="s">
        <v>227</v>
      </c>
      <c r="B13" s="458"/>
      <c r="C13" s="172"/>
      <c r="D13" s="171"/>
      <c r="E13" s="172"/>
      <c r="F13" s="171"/>
      <c r="G13" s="172"/>
      <c r="H13" s="172"/>
    </row>
    <row r="14" spans="1:8" x14ac:dyDescent="0.2">
      <c r="A14" s="1" t="s">
        <v>406</v>
      </c>
      <c r="B14" s="456">
        <v>32.655999999999999</v>
      </c>
      <c r="C14" s="701">
        <v>-26.707963012837777</v>
      </c>
      <c r="D14" s="233">
        <v>69.484000000000009</v>
      </c>
      <c r="E14" s="394">
        <v>-26.091858659348592</v>
      </c>
      <c r="F14" s="233">
        <v>519.96499999999992</v>
      </c>
      <c r="G14" s="394">
        <v>0.72527076581539973</v>
      </c>
      <c r="H14" s="394">
        <v>2.4758200848996794</v>
      </c>
    </row>
    <row r="15" spans="1:8" x14ac:dyDescent="0.2">
      <c r="A15" s="1" t="s">
        <v>48</v>
      </c>
      <c r="B15" s="456">
        <v>190.22800000000001</v>
      </c>
      <c r="C15" s="394">
        <v>-27.538263459824314</v>
      </c>
      <c r="D15" s="233">
        <v>462.32499999999999</v>
      </c>
      <c r="E15" s="394">
        <v>-17.477625740305079</v>
      </c>
      <c r="F15" s="233">
        <v>3475.3289999999997</v>
      </c>
      <c r="G15" s="394">
        <v>-12.847539260661003</v>
      </c>
      <c r="H15" s="394">
        <v>16.547824064762665</v>
      </c>
    </row>
    <row r="16" spans="1:8" x14ac:dyDescent="0.2">
      <c r="A16" s="1" t="s">
        <v>49</v>
      </c>
      <c r="B16" s="456">
        <v>38.4</v>
      </c>
      <c r="C16" s="468">
        <v>13.646452987658698</v>
      </c>
      <c r="D16" s="233">
        <v>101.56100000000001</v>
      </c>
      <c r="E16" s="394">
        <v>16.352950611202129</v>
      </c>
      <c r="F16" s="233">
        <v>442.05899999999997</v>
      </c>
      <c r="G16" s="394">
        <v>-13.889586900497324</v>
      </c>
      <c r="H16" s="394">
        <v>2.104869656439698</v>
      </c>
    </row>
    <row r="17" spans="1:8" x14ac:dyDescent="0.2">
      <c r="A17" s="1" t="s">
        <v>122</v>
      </c>
      <c r="B17" s="456">
        <v>525.95799999999986</v>
      </c>
      <c r="C17" s="394">
        <v>-35.067474725527092</v>
      </c>
      <c r="D17" s="233">
        <v>1077.5909999999999</v>
      </c>
      <c r="E17" s="394">
        <v>-27.069856777971346</v>
      </c>
      <c r="F17" s="233">
        <v>9215.4470000000001</v>
      </c>
      <c r="G17" s="394">
        <v>9.3248052653681999</v>
      </c>
      <c r="H17" s="394">
        <v>43.879470298824927</v>
      </c>
    </row>
    <row r="18" spans="1:8" x14ac:dyDescent="0.2">
      <c r="A18" s="1" t="s">
        <v>123</v>
      </c>
      <c r="B18" s="456">
        <v>270.56799999999998</v>
      </c>
      <c r="C18" s="394">
        <v>2.5718011706547532</v>
      </c>
      <c r="D18" s="233">
        <v>352.49</v>
      </c>
      <c r="E18" s="394">
        <v>-34.491153731787101</v>
      </c>
      <c r="F18" s="233">
        <v>2255.895</v>
      </c>
      <c r="G18" s="394">
        <v>-5.5595605300967526</v>
      </c>
      <c r="H18" s="394">
        <v>10.741473273056384</v>
      </c>
    </row>
    <row r="19" spans="1:8" x14ac:dyDescent="0.2">
      <c r="A19" s="1" t="s">
        <v>225</v>
      </c>
      <c r="B19" s="456">
        <v>386.60700000000003</v>
      </c>
      <c r="C19" s="394">
        <v>-7.6876240141546193</v>
      </c>
      <c r="D19" s="233">
        <v>800.81</v>
      </c>
      <c r="E19" s="394">
        <v>-6.6238192573141648</v>
      </c>
      <c r="F19" s="233">
        <v>5093.0329999999994</v>
      </c>
      <c r="G19" s="394">
        <v>-6.9751559704010289</v>
      </c>
      <c r="H19" s="394">
        <v>24.250542622016617</v>
      </c>
    </row>
    <row r="20" spans="1:8" x14ac:dyDescent="0.2">
      <c r="A20" s="173" t="s">
        <v>228</v>
      </c>
      <c r="B20" s="459">
        <v>1444.4169999999997</v>
      </c>
      <c r="C20" s="175">
        <v>-21.21910419692593</v>
      </c>
      <c r="D20" s="174">
        <v>2864.261</v>
      </c>
      <c r="E20" s="175">
        <v>-20.763078295211397</v>
      </c>
      <c r="F20" s="174">
        <v>21001.728000000006</v>
      </c>
      <c r="G20" s="175">
        <v>-1.4478096466208858</v>
      </c>
      <c r="H20" s="175">
        <v>100</v>
      </c>
    </row>
    <row r="21" spans="1:8" x14ac:dyDescent="0.2">
      <c r="A21" s="145" t="s">
        <v>450</v>
      </c>
      <c r="B21" s="460"/>
      <c r="C21" s="396"/>
      <c r="D21" s="395"/>
      <c r="E21" s="396"/>
      <c r="F21" s="395"/>
      <c r="G21" s="396"/>
      <c r="H21" s="396"/>
    </row>
    <row r="22" spans="1:8" x14ac:dyDescent="0.2">
      <c r="A22" s="1" t="s">
        <v>406</v>
      </c>
      <c r="B22" s="456">
        <v>-39.524999999999999</v>
      </c>
      <c r="C22" s="394">
        <v>2.9055690072639027</v>
      </c>
      <c r="D22" s="233">
        <v>-45.339999999999989</v>
      </c>
      <c r="E22" s="394">
        <v>-36.52615811062428</v>
      </c>
      <c r="F22" s="233">
        <v>-482.03800000000024</v>
      </c>
      <c r="G22" s="394">
        <v>-4.0493171517234403</v>
      </c>
      <c r="H22" s="397" t="s">
        <v>451</v>
      </c>
    </row>
    <row r="23" spans="1:8" x14ac:dyDescent="0.2">
      <c r="A23" s="1" t="s">
        <v>48</v>
      </c>
      <c r="B23" s="456">
        <v>140.23400000000001</v>
      </c>
      <c r="C23" s="394">
        <v>-25.974451013513505</v>
      </c>
      <c r="D23" s="233">
        <v>320.01599999999996</v>
      </c>
      <c r="E23" s="394">
        <v>-24.655847473389546</v>
      </c>
      <c r="F23" s="233">
        <v>2706.5849999999996</v>
      </c>
      <c r="G23" s="394">
        <v>-20.190245852912888</v>
      </c>
      <c r="H23" s="397" t="s">
        <v>451</v>
      </c>
    </row>
    <row r="24" spans="1:8" x14ac:dyDescent="0.2">
      <c r="A24" s="1" t="s">
        <v>49</v>
      </c>
      <c r="B24" s="456">
        <v>-46.428000000000004</v>
      </c>
      <c r="C24" s="397">
        <v>44.347717945529169</v>
      </c>
      <c r="D24" s="233">
        <v>-185.285</v>
      </c>
      <c r="E24" s="394">
        <v>1479.7169409156791</v>
      </c>
      <c r="F24" s="233">
        <v>-1308.9439999999997</v>
      </c>
      <c r="G24" s="394">
        <v>42.78044358731303</v>
      </c>
      <c r="H24" s="397" t="s">
        <v>451</v>
      </c>
    </row>
    <row r="25" spans="1:8" x14ac:dyDescent="0.2">
      <c r="A25" s="1" t="s">
        <v>122</v>
      </c>
      <c r="B25" s="456">
        <v>94.141999999999882</v>
      </c>
      <c r="C25" s="394">
        <v>-69.184792392923242</v>
      </c>
      <c r="D25" s="233">
        <v>-11.44600000000014</v>
      </c>
      <c r="E25" s="394">
        <v>-102.95522495959355</v>
      </c>
      <c r="F25" s="233">
        <v>1096.7969999999996</v>
      </c>
      <c r="G25" s="394">
        <v>-26.441349088662967</v>
      </c>
      <c r="H25" s="397" t="s">
        <v>451</v>
      </c>
    </row>
    <row r="26" spans="1:8" x14ac:dyDescent="0.2">
      <c r="A26" s="1" t="s">
        <v>123</v>
      </c>
      <c r="B26" s="456">
        <v>-185.68200000000002</v>
      </c>
      <c r="C26" s="394">
        <v>-46.60489833242751</v>
      </c>
      <c r="D26" s="233">
        <v>-665.54099999999994</v>
      </c>
      <c r="E26" s="394">
        <v>-9.2636699391538233</v>
      </c>
      <c r="F26" s="233">
        <v>-3602.2289999999998</v>
      </c>
      <c r="G26" s="394">
        <v>-8.5616122796841658</v>
      </c>
      <c r="H26" s="397" t="s">
        <v>451</v>
      </c>
    </row>
    <row r="27" spans="1:8" x14ac:dyDescent="0.2">
      <c r="A27" s="1" t="s">
        <v>225</v>
      </c>
      <c r="B27" s="456">
        <v>210.16900000000004</v>
      </c>
      <c r="C27" s="394">
        <v>-25.499989365699406</v>
      </c>
      <c r="D27" s="233">
        <v>436.3839999999999</v>
      </c>
      <c r="E27" s="394">
        <v>-23.599030771601058</v>
      </c>
      <c r="F27" s="233">
        <v>3204.8229999999999</v>
      </c>
      <c r="G27" s="394">
        <v>-12.600726067639068</v>
      </c>
      <c r="H27" s="397" t="s">
        <v>451</v>
      </c>
    </row>
    <row r="28" spans="1:8" x14ac:dyDescent="0.2">
      <c r="A28" s="173" t="s">
        <v>229</v>
      </c>
      <c r="B28" s="459">
        <v>172.90999999999963</v>
      </c>
      <c r="C28" s="175">
        <v>-51.799000354029779</v>
      </c>
      <c r="D28" s="174">
        <v>-151.21200000000044</v>
      </c>
      <c r="E28" s="175">
        <v>-126.68855236683268</v>
      </c>
      <c r="F28" s="174">
        <v>1614.9940000000061</v>
      </c>
      <c r="G28" s="175">
        <v>-49.382336845971736</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796" t="s">
        <v>447</v>
      </c>
      <c r="B3" s="794" t="s">
        <v>448</v>
      </c>
      <c r="C3" s="779">
        <f>INDICE!A3</f>
        <v>45716</v>
      </c>
      <c r="D3" s="777">
        <v>41671</v>
      </c>
      <c r="E3" s="777">
        <v>41671</v>
      </c>
      <c r="F3" s="776" t="s">
        <v>116</v>
      </c>
      <c r="G3" s="776"/>
      <c r="H3" s="776"/>
    </row>
    <row r="4" spans="1:8" x14ac:dyDescent="0.2">
      <c r="A4" s="797"/>
      <c r="B4" s="795"/>
      <c r="C4" s="82" t="s">
        <v>456</v>
      </c>
      <c r="D4" s="82" t="s">
        <v>457</v>
      </c>
      <c r="E4" s="82" t="s">
        <v>230</v>
      </c>
      <c r="F4" s="82" t="s">
        <v>456</v>
      </c>
      <c r="G4" s="82" t="s">
        <v>457</v>
      </c>
      <c r="H4" s="82" t="s">
        <v>230</v>
      </c>
    </row>
    <row r="5" spans="1:8" x14ac:dyDescent="0.2">
      <c r="A5" s="398"/>
      <c r="B5" s="532" t="s">
        <v>200</v>
      </c>
      <c r="C5" s="141">
        <v>0</v>
      </c>
      <c r="D5" s="141">
        <v>45.744</v>
      </c>
      <c r="E5" s="177">
        <v>45.744</v>
      </c>
      <c r="F5" s="143">
        <v>59.58</v>
      </c>
      <c r="G5" s="141">
        <v>269.32000000000005</v>
      </c>
      <c r="H5" s="176">
        <v>209.74000000000007</v>
      </c>
    </row>
    <row r="6" spans="1:8" x14ac:dyDescent="0.2">
      <c r="A6" s="398"/>
      <c r="B6" s="532" t="s">
        <v>231</v>
      </c>
      <c r="C6" s="141">
        <v>110.91800000000001</v>
      </c>
      <c r="D6" s="144">
        <v>36.655000000000001</v>
      </c>
      <c r="E6" s="177">
        <v>-74.263000000000005</v>
      </c>
      <c r="F6" s="143">
        <v>2308.2190000000001</v>
      </c>
      <c r="G6" s="141">
        <v>1612.2190000000001</v>
      </c>
      <c r="H6" s="177">
        <v>-696</v>
      </c>
    </row>
    <row r="7" spans="1:8" x14ac:dyDescent="0.2">
      <c r="A7" s="398"/>
      <c r="B7" s="648" t="s">
        <v>201</v>
      </c>
      <c r="C7" s="141">
        <v>0</v>
      </c>
      <c r="D7" s="96">
        <v>4.0599999999999996</v>
      </c>
      <c r="E7" s="687">
        <v>4.0599999999999996</v>
      </c>
      <c r="F7" s="143">
        <v>0</v>
      </c>
      <c r="G7" s="141">
        <v>36.187999999999995</v>
      </c>
      <c r="H7" s="177">
        <v>36.187999999999995</v>
      </c>
    </row>
    <row r="8" spans="1:8" x14ac:dyDescent="0.2">
      <c r="A8" s="486" t="s">
        <v>300</v>
      </c>
      <c r="B8" s="647"/>
      <c r="C8" s="146">
        <v>110.91800000000001</v>
      </c>
      <c r="D8" s="178">
        <v>86.459000000000003</v>
      </c>
      <c r="E8" s="178">
        <v>-24.459000000000003</v>
      </c>
      <c r="F8" s="146">
        <v>2367.799</v>
      </c>
      <c r="G8" s="178">
        <v>1917.7270000000003</v>
      </c>
      <c r="H8" s="146">
        <v>-450.07199999999966</v>
      </c>
    </row>
    <row r="9" spans="1:8" x14ac:dyDescent="0.2">
      <c r="A9" s="398"/>
      <c r="B9" s="533" t="s">
        <v>561</v>
      </c>
      <c r="C9" s="144">
        <v>0</v>
      </c>
      <c r="D9" s="144">
        <v>0</v>
      </c>
      <c r="E9" s="179">
        <v>0</v>
      </c>
      <c r="F9" s="144">
        <v>64.352000000000004</v>
      </c>
      <c r="G9" s="143">
        <v>27.009</v>
      </c>
      <c r="H9" s="179">
        <v>-37.343000000000004</v>
      </c>
    </row>
    <row r="10" spans="1:8" x14ac:dyDescent="0.2">
      <c r="A10" s="398"/>
      <c r="B10" s="533" t="s">
        <v>202</v>
      </c>
      <c r="C10" s="144">
        <v>0</v>
      </c>
      <c r="D10" s="141">
        <v>7.6280000000000001</v>
      </c>
      <c r="E10" s="179">
        <v>7.6280000000000001</v>
      </c>
      <c r="F10" s="144">
        <v>26.853000000000002</v>
      </c>
      <c r="G10" s="141">
        <v>42.968999999999994</v>
      </c>
      <c r="H10" s="179">
        <v>16.115999999999993</v>
      </c>
    </row>
    <row r="11" spans="1:8" x14ac:dyDescent="0.2">
      <c r="A11" s="398"/>
      <c r="B11" s="648" t="s">
        <v>232</v>
      </c>
      <c r="C11" s="144">
        <v>0</v>
      </c>
      <c r="D11" s="96">
        <v>31.509999999999998</v>
      </c>
      <c r="E11" s="687">
        <v>31.509999999999998</v>
      </c>
      <c r="F11" s="144">
        <v>29.572000000000003</v>
      </c>
      <c r="G11" s="141">
        <v>558.59400000000005</v>
      </c>
      <c r="H11" s="177">
        <v>529.02200000000005</v>
      </c>
    </row>
    <row r="12" spans="1:8" x14ac:dyDescent="0.2">
      <c r="A12" s="632" t="s">
        <v>454</v>
      </c>
      <c r="C12" s="146">
        <v>0</v>
      </c>
      <c r="D12" s="723">
        <v>39.137999999999998</v>
      </c>
      <c r="E12" s="178">
        <v>39.137999999999998</v>
      </c>
      <c r="F12" s="146">
        <v>120.77700000000002</v>
      </c>
      <c r="G12" s="146">
        <v>628.572</v>
      </c>
      <c r="H12" s="178">
        <v>507.79499999999996</v>
      </c>
    </row>
    <row r="13" spans="1:8" x14ac:dyDescent="0.2">
      <c r="A13" s="650"/>
      <c r="B13" s="649" t="s">
        <v>233</v>
      </c>
      <c r="C13" s="144">
        <v>120.34699999999999</v>
      </c>
      <c r="D13" s="141">
        <v>64.697999999999993</v>
      </c>
      <c r="E13" s="179">
        <v>-55.649000000000001</v>
      </c>
      <c r="F13" s="144">
        <v>637.82600000000002</v>
      </c>
      <c r="G13" s="141">
        <v>724.22899999999993</v>
      </c>
      <c r="H13" s="179">
        <v>86.402999999999906</v>
      </c>
    </row>
    <row r="14" spans="1:8" x14ac:dyDescent="0.2">
      <c r="A14" s="398"/>
      <c r="B14" s="533" t="s">
        <v>234</v>
      </c>
      <c r="C14" s="144">
        <v>8.9190000000000005</v>
      </c>
      <c r="D14" s="141">
        <v>144.971</v>
      </c>
      <c r="E14" s="179">
        <v>136.05199999999999</v>
      </c>
      <c r="F14" s="144">
        <v>654.65599999999984</v>
      </c>
      <c r="G14" s="141">
        <v>3549.0709999999995</v>
      </c>
      <c r="H14" s="179">
        <v>2894.4149999999995</v>
      </c>
    </row>
    <row r="15" spans="1:8" x14ac:dyDescent="0.2">
      <c r="A15" s="398"/>
      <c r="B15" s="533" t="s">
        <v>581</v>
      </c>
      <c r="C15" s="96">
        <v>191.822</v>
      </c>
      <c r="D15" s="144">
        <v>55.656999999999996</v>
      </c>
      <c r="E15" s="177">
        <v>-136.16500000000002</v>
      </c>
      <c r="F15" s="144">
        <v>2074.864</v>
      </c>
      <c r="G15" s="144">
        <v>823.82</v>
      </c>
      <c r="H15" s="177">
        <v>-1251.0439999999999</v>
      </c>
    </row>
    <row r="16" spans="1:8" x14ac:dyDescent="0.2">
      <c r="A16" s="398"/>
      <c r="B16" s="533" t="s">
        <v>235</v>
      </c>
      <c r="C16" s="144">
        <v>41.658999999999999</v>
      </c>
      <c r="D16" s="96">
        <v>0.97399999999999998</v>
      </c>
      <c r="E16" s="177">
        <v>-40.685000000000002</v>
      </c>
      <c r="F16" s="144">
        <v>429.78000000000003</v>
      </c>
      <c r="G16" s="141">
        <v>96.320000000000007</v>
      </c>
      <c r="H16" s="177">
        <v>-333.46000000000004</v>
      </c>
    </row>
    <row r="17" spans="1:8" x14ac:dyDescent="0.2">
      <c r="A17" s="398"/>
      <c r="B17" s="533" t="s">
        <v>206</v>
      </c>
      <c r="C17" s="144">
        <v>173.15600000000001</v>
      </c>
      <c r="D17" s="96">
        <v>98.225999999999999</v>
      </c>
      <c r="E17" s="687">
        <v>-74.930000000000007</v>
      </c>
      <c r="F17" s="144">
        <v>3257.3</v>
      </c>
      <c r="G17" s="141">
        <v>1686.8779999999997</v>
      </c>
      <c r="H17" s="177">
        <v>-1570.4220000000005</v>
      </c>
    </row>
    <row r="18" spans="1:8" x14ac:dyDescent="0.2">
      <c r="A18" s="398"/>
      <c r="B18" s="533" t="s">
        <v>280</v>
      </c>
      <c r="C18" s="143">
        <v>0</v>
      </c>
      <c r="D18" s="143">
        <v>44.851999999999997</v>
      </c>
      <c r="E18" s="179">
        <v>44.851999999999997</v>
      </c>
      <c r="F18" s="144">
        <v>82.641000000000005</v>
      </c>
      <c r="G18" s="141">
        <v>528.88300000000004</v>
      </c>
      <c r="H18" s="177">
        <v>446.24200000000002</v>
      </c>
    </row>
    <row r="19" spans="1:8" x14ac:dyDescent="0.2">
      <c r="A19" s="398"/>
      <c r="B19" s="533" t="s">
        <v>540</v>
      </c>
      <c r="C19" s="144">
        <v>141.38999999999999</v>
      </c>
      <c r="D19" s="141">
        <v>68.44</v>
      </c>
      <c r="E19" s="177">
        <v>-72.949999999999989</v>
      </c>
      <c r="F19" s="144">
        <v>2463.6109999999999</v>
      </c>
      <c r="G19" s="141">
        <v>979.20399999999972</v>
      </c>
      <c r="H19" s="177">
        <v>-1484.4070000000002</v>
      </c>
    </row>
    <row r="20" spans="1:8" x14ac:dyDescent="0.2">
      <c r="A20" s="398"/>
      <c r="B20" s="533" t="s">
        <v>236</v>
      </c>
      <c r="C20" s="96">
        <v>51.05</v>
      </c>
      <c r="D20" s="141">
        <v>125.69499999999999</v>
      </c>
      <c r="E20" s="177">
        <v>74.644999999999996</v>
      </c>
      <c r="F20" s="144">
        <v>329.27199999999999</v>
      </c>
      <c r="G20" s="141">
        <v>1912.6469999999999</v>
      </c>
      <c r="H20" s="177">
        <v>1583.375</v>
      </c>
    </row>
    <row r="21" spans="1:8" x14ac:dyDescent="0.2">
      <c r="A21" s="398"/>
      <c r="B21" s="533" t="s">
        <v>208</v>
      </c>
      <c r="C21" s="96">
        <v>57.997</v>
      </c>
      <c r="D21" s="144">
        <v>20.013999999999999</v>
      </c>
      <c r="E21" s="177">
        <v>-37.983000000000004</v>
      </c>
      <c r="F21" s="144">
        <v>1014.2519999999998</v>
      </c>
      <c r="G21" s="144">
        <v>868.75300000000004</v>
      </c>
      <c r="H21" s="177">
        <v>-145.4989999999998</v>
      </c>
    </row>
    <row r="22" spans="1:8" x14ac:dyDescent="0.2">
      <c r="A22" s="398"/>
      <c r="B22" s="533" t="s">
        <v>237</v>
      </c>
      <c r="C22" s="96">
        <v>67.790999999999997</v>
      </c>
      <c r="D22" s="96">
        <v>0.06</v>
      </c>
      <c r="E22" s="687">
        <v>-67.730999999999995</v>
      </c>
      <c r="F22" s="144">
        <v>464.16699999999997</v>
      </c>
      <c r="G22" s="96">
        <v>4.7210000000000001</v>
      </c>
      <c r="H22" s="177">
        <v>-459.44599999999997</v>
      </c>
    </row>
    <row r="23" spans="1:8" x14ac:dyDescent="0.2">
      <c r="A23" s="398"/>
      <c r="B23" s="533" t="s">
        <v>238</v>
      </c>
      <c r="C23" s="96">
        <v>21.96</v>
      </c>
      <c r="D23" s="96">
        <v>51.302</v>
      </c>
      <c r="E23" s="687">
        <v>29.341999999999999</v>
      </c>
      <c r="F23" s="144">
        <v>733.09700000000009</v>
      </c>
      <c r="G23" s="141">
        <v>522.70799999999997</v>
      </c>
      <c r="H23" s="177">
        <v>-210.38900000000012</v>
      </c>
    </row>
    <row r="24" spans="1:8" x14ac:dyDescent="0.2">
      <c r="A24" s="398"/>
      <c r="B24" s="651" t="s">
        <v>239</v>
      </c>
      <c r="C24" s="144">
        <v>32.644999999999868</v>
      </c>
      <c r="D24" s="141">
        <v>91.677000000000007</v>
      </c>
      <c r="E24" s="177">
        <v>59.031999999999996</v>
      </c>
      <c r="F24" s="144">
        <v>649.67399999999907</v>
      </c>
      <c r="G24" s="141">
        <v>1331.3040000000001</v>
      </c>
      <c r="H24" s="177">
        <v>681.63</v>
      </c>
    </row>
    <row r="25" spans="1:8" x14ac:dyDescent="0.2">
      <c r="A25" s="632" t="s">
        <v>438</v>
      </c>
      <c r="C25" s="146">
        <v>908.73599999999976</v>
      </c>
      <c r="D25" s="146">
        <v>766.56600000000003</v>
      </c>
      <c r="E25" s="178">
        <v>-142.16999999999999</v>
      </c>
      <c r="F25" s="146">
        <v>12791.14</v>
      </c>
      <c r="G25" s="146">
        <v>13028.538</v>
      </c>
      <c r="H25" s="178">
        <v>237.398</v>
      </c>
    </row>
    <row r="26" spans="1:8" x14ac:dyDescent="0.2">
      <c r="A26" s="650"/>
      <c r="B26" s="649" t="s">
        <v>210</v>
      </c>
      <c r="C26" s="144">
        <v>0</v>
      </c>
      <c r="D26" s="141">
        <v>97.917000000000002</v>
      </c>
      <c r="E26" s="179">
        <v>97.917000000000002</v>
      </c>
      <c r="F26" s="144">
        <v>583.04399999999998</v>
      </c>
      <c r="G26" s="141">
        <v>311.18899999999996</v>
      </c>
      <c r="H26" s="179">
        <v>-271.85500000000002</v>
      </c>
    </row>
    <row r="27" spans="1:8" x14ac:dyDescent="0.2">
      <c r="A27" s="399"/>
      <c r="B27" s="533" t="s">
        <v>671</v>
      </c>
      <c r="C27" s="144">
        <v>0</v>
      </c>
      <c r="D27" s="144">
        <v>0</v>
      </c>
      <c r="E27" s="177">
        <v>0</v>
      </c>
      <c r="F27" s="144">
        <v>29.003</v>
      </c>
      <c r="G27" s="96">
        <v>218.85500000000002</v>
      </c>
      <c r="H27" s="177">
        <v>189.85200000000003</v>
      </c>
    </row>
    <row r="28" spans="1:8" x14ac:dyDescent="0.2">
      <c r="A28" s="399"/>
      <c r="B28" s="533" t="s">
        <v>240</v>
      </c>
      <c r="C28" s="141">
        <v>0.49099999999999999</v>
      </c>
      <c r="D28" s="144">
        <v>0</v>
      </c>
      <c r="E28" s="177">
        <v>-0.49099999999999999</v>
      </c>
      <c r="F28" s="144">
        <v>237.297</v>
      </c>
      <c r="G28" s="96">
        <v>33.088999999999999</v>
      </c>
      <c r="H28" s="177">
        <v>-204.208</v>
      </c>
    </row>
    <row r="29" spans="1:8" x14ac:dyDescent="0.2">
      <c r="A29" s="399"/>
      <c r="B29" s="533" t="s">
        <v>664</v>
      </c>
      <c r="C29" s="141">
        <v>0.40799999999999997</v>
      </c>
      <c r="D29" s="144">
        <v>0</v>
      </c>
      <c r="E29" s="177">
        <v>-0.40799999999999997</v>
      </c>
      <c r="F29" s="144">
        <v>403.69900000000007</v>
      </c>
      <c r="G29" s="144">
        <v>0</v>
      </c>
      <c r="H29" s="177">
        <v>-403.69900000000007</v>
      </c>
    </row>
    <row r="30" spans="1:8" x14ac:dyDescent="0.2">
      <c r="A30" s="399"/>
      <c r="B30" s="651" t="s">
        <v>517</v>
      </c>
      <c r="C30" s="96">
        <v>14.661000000000001</v>
      </c>
      <c r="D30" s="144">
        <v>0</v>
      </c>
      <c r="E30" s="683">
        <v>-14.661000000000001</v>
      </c>
      <c r="F30" s="144">
        <v>250.6070000000002</v>
      </c>
      <c r="G30" s="141">
        <v>75.325000000000045</v>
      </c>
      <c r="H30" s="177">
        <v>-175.28200000000015</v>
      </c>
    </row>
    <row r="31" spans="1:8" x14ac:dyDescent="0.2">
      <c r="A31" s="632" t="s">
        <v>337</v>
      </c>
      <c r="C31" s="146">
        <v>15.56</v>
      </c>
      <c r="D31" s="146">
        <v>97.917000000000002</v>
      </c>
      <c r="E31" s="178">
        <v>82.356999999999999</v>
      </c>
      <c r="F31" s="146">
        <v>1503.6500000000003</v>
      </c>
      <c r="G31" s="146">
        <v>638.45800000000008</v>
      </c>
      <c r="H31" s="178">
        <v>-865.19200000000023</v>
      </c>
    </row>
    <row r="32" spans="1:8" x14ac:dyDescent="0.2">
      <c r="A32" s="650"/>
      <c r="B32" s="649" t="s">
        <v>213</v>
      </c>
      <c r="C32" s="144">
        <v>72.882000000000005</v>
      </c>
      <c r="D32" s="141">
        <v>0</v>
      </c>
      <c r="E32" s="179">
        <v>-72.882000000000005</v>
      </c>
      <c r="F32" s="144">
        <v>732.58400000000006</v>
      </c>
      <c r="G32" s="141">
        <v>0</v>
      </c>
      <c r="H32" s="179">
        <v>-732.58400000000006</v>
      </c>
    </row>
    <row r="33" spans="1:8" x14ac:dyDescent="0.2">
      <c r="A33" s="399"/>
      <c r="B33" s="533" t="s">
        <v>216</v>
      </c>
      <c r="C33" s="144">
        <v>24.891999999999999</v>
      </c>
      <c r="D33" s="144">
        <v>0</v>
      </c>
      <c r="E33" s="177">
        <v>-24.891999999999999</v>
      </c>
      <c r="F33" s="144">
        <v>146.96700000000001</v>
      </c>
      <c r="G33" s="144">
        <v>107.628</v>
      </c>
      <c r="H33" s="177">
        <v>-39.339000000000013</v>
      </c>
    </row>
    <row r="34" spans="1:8" x14ac:dyDescent="0.2">
      <c r="A34" s="399"/>
      <c r="B34" s="533" t="s">
        <v>241</v>
      </c>
      <c r="C34" s="96">
        <v>14.965999999999999</v>
      </c>
      <c r="D34" s="144">
        <v>327.85</v>
      </c>
      <c r="E34" s="683">
        <v>312.88400000000001</v>
      </c>
      <c r="F34" s="144">
        <v>54.019000000000005</v>
      </c>
      <c r="G34" s="144">
        <v>3267.933</v>
      </c>
      <c r="H34" s="177">
        <v>3213.9139999999998</v>
      </c>
    </row>
    <row r="35" spans="1:8" x14ac:dyDescent="0.2">
      <c r="A35" s="399"/>
      <c r="B35" s="533" t="s">
        <v>218</v>
      </c>
      <c r="C35" s="144">
        <v>0</v>
      </c>
      <c r="D35" s="96">
        <v>21.303999999999998</v>
      </c>
      <c r="E35" s="687">
        <v>21.303999999999998</v>
      </c>
      <c r="F35" s="144">
        <v>7.3760000000000003</v>
      </c>
      <c r="G35" s="144">
        <v>462.1989999999999</v>
      </c>
      <c r="H35" s="177">
        <v>454.82299999999992</v>
      </c>
    </row>
    <row r="36" spans="1:8" x14ac:dyDescent="0.2">
      <c r="A36" s="399"/>
      <c r="B36" s="651" t="s">
        <v>219</v>
      </c>
      <c r="C36" s="144">
        <v>8.0490000000000066</v>
      </c>
      <c r="D36" s="96">
        <v>104.90200000000004</v>
      </c>
      <c r="E36" s="687">
        <v>96.853000000000037</v>
      </c>
      <c r="F36" s="144">
        <v>254.98100000000011</v>
      </c>
      <c r="G36" s="144">
        <v>847.8239999999987</v>
      </c>
      <c r="H36" s="177">
        <v>592.8429999999986</v>
      </c>
    </row>
    <row r="37" spans="1:8" x14ac:dyDescent="0.2">
      <c r="A37" s="632" t="s">
        <v>439</v>
      </c>
      <c r="C37" s="146">
        <v>120.789</v>
      </c>
      <c r="D37" s="146">
        <v>454.05600000000004</v>
      </c>
      <c r="E37" s="178">
        <v>333.26700000000005</v>
      </c>
      <c r="F37" s="146">
        <v>1195.9270000000001</v>
      </c>
      <c r="G37" s="146">
        <v>4685.5839999999989</v>
      </c>
      <c r="H37" s="178">
        <v>3489.6569999999988</v>
      </c>
    </row>
    <row r="38" spans="1:8" x14ac:dyDescent="0.2">
      <c r="A38" s="650"/>
      <c r="B38" s="649" t="s">
        <v>533</v>
      </c>
      <c r="C38" s="144">
        <v>0</v>
      </c>
      <c r="D38" s="96">
        <v>0.25</v>
      </c>
      <c r="E38" s="687">
        <v>0.25</v>
      </c>
      <c r="F38" s="144">
        <v>128.19800000000001</v>
      </c>
      <c r="G38" s="141">
        <v>1.079</v>
      </c>
      <c r="H38" s="179">
        <v>-127.11900000000001</v>
      </c>
    </row>
    <row r="39" spans="1:8" x14ac:dyDescent="0.2">
      <c r="A39" s="399"/>
      <c r="B39" s="533" t="s">
        <v>636</v>
      </c>
      <c r="C39" s="144">
        <v>10.220000000000001</v>
      </c>
      <c r="D39" s="141">
        <v>0</v>
      </c>
      <c r="E39" s="687">
        <v>-10.220000000000001</v>
      </c>
      <c r="F39" s="404">
        <v>50.495000000000005</v>
      </c>
      <c r="G39" s="96">
        <v>2.5000000000000001E-2</v>
      </c>
      <c r="H39" s="177">
        <v>-50.470000000000006</v>
      </c>
    </row>
    <row r="40" spans="1:8" x14ac:dyDescent="0.2">
      <c r="A40" s="399"/>
      <c r="B40" s="533" t="s">
        <v>607</v>
      </c>
      <c r="C40" s="141">
        <v>0</v>
      </c>
      <c r="D40" s="141">
        <v>0</v>
      </c>
      <c r="E40" s="179">
        <v>0</v>
      </c>
      <c r="F40" s="96">
        <v>775.16399999999999</v>
      </c>
      <c r="G40" s="141">
        <v>30.89</v>
      </c>
      <c r="H40" s="177">
        <v>-744.274</v>
      </c>
    </row>
    <row r="41" spans="1:8" x14ac:dyDescent="0.2">
      <c r="A41" s="399"/>
      <c r="B41" s="533" t="s">
        <v>683</v>
      </c>
      <c r="C41" s="144">
        <v>0</v>
      </c>
      <c r="D41" s="144">
        <v>0</v>
      </c>
      <c r="E41" s="177">
        <v>0</v>
      </c>
      <c r="F41" s="96">
        <v>192.98700000000002</v>
      </c>
      <c r="G41" s="141">
        <v>0</v>
      </c>
      <c r="H41" s="177">
        <v>-192.98700000000002</v>
      </c>
    </row>
    <row r="42" spans="1:8" x14ac:dyDescent="0.2">
      <c r="A42" s="399"/>
      <c r="B42" s="533" t="s">
        <v>603</v>
      </c>
      <c r="C42" s="144">
        <v>105.28400000000001</v>
      </c>
      <c r="D42" s="144">
        <v>0</v>
      </c>
      <c r="E42" s="177">
        <v>-105.28400000000001</v>
      </c>
      <c r="F42" s="144">
        <v>252.846</v>
      </c>
      <c r="G42" s="144">
        <v>64.986000000000004</v>
      </c>
      <c r="H42" s="177">
        <v>-187.86</v>
      </c>
    </row>
    <row r="43" spans="1:8" x14ac:dyDescent="0.2">
      <c r="A43" s="399"/>
      <c r="B43" s="651" t="s">
        <v>242</v>
      </c>
      <c r="C43" s="141">
        <v>0</v>
      </c>
      <c r="D43" s="141">
        <v>3.1000000000000028E-2</v>
      </c>
      <c r="E43" s="687">
        <v>3.1000000000000028E-2</v>
      </c>
      <c r="F43" s="141">
        <v>7.7509999999999764</v>
      </c>
      <c r="G43" s="144">
        <v>5.869000000000014</v>
      </c>
      <c r="H43" s="179">
        <v>-1.8819999999999624</v>
      </c>
    </row>
    <row r="44" spans="1:8" x14ac:dyDescent="0.2">
      <c r="A44" s="486" t="s">
        <v>455</v>
      </c>
      <c r="B44" s="476"/>
      <c r="C44" s="146">
        <v>115.504</v>
      </c>
      <c r="D44" s="723">
        <v>0.28100000000000003</v>
      </c>
      <c r="E44" s="178">
        <v>-115.223</v>
      </c>
      <c r="F44" s="146">
        <v>1407.441</v>
      </c>
      <c r="G44" s="146">
        <v>102.84900000000002</v>
      </c>
      <c r="H44" s="178">
        <v>-1304.5920000000001</v>
      </c>
    </row>
    <row r="45" spans="1:8" x14ac:dyDescent="0.2">
      <c r="A45" s="150" t="s">
        <v>114</v>
      </c>
      <c r="B45" s="150"/>
      <c r="C45" s="150">
        <v>1271.5070000000001</v>
      </c>
      <c r="D45" s="180">
        <v>1444.4169999999995</v>
      </c>
      <c r="E45" s="150">
        <v>172.9099999999994</v>
      </c>
      <c r="F45" s="150">
        <v>19386.734</v>
      </c>
      <c r="G45" s="180">
        <v>21001.72800000001</v>
      </c>
      <c r="H45" s="150">
        <v>1614.9940000000097</v>
      </c>
    </row>
    <row r="46" spans="1:8" x14ac:dyDescent="0.2">
      <c r="A46" s="225" t="s">
        <v>440</v>
      </c>
      <c r="B46" s="152"/>
      <c r="C46" s="152">
        <v>98.673000000000002</v>
      </c>
      <c r="D46" s="738">
        <v>128.87899999999999</v>
      </c>
      <c r="E46" s="152">
        <v>30.205999999999989</v>
      </c>
      <c r="F46" s="152">
        <v>2204.3120000000004</v>
      </c>
      <c r="G46" s="152">
        <v>576.15199999999993</v>
      </c>
      <c r="H46" s="152">
        <v>-1628.1600000000003</v>
      </c>
    </row>
    <row r="47" spans="1:8" x14ac:dyDescent="0.2">
      <c r="A47" s="225" t="s">
        <v>441</v>
      </c>
      <c r="B47" s="152"/>
      <c r="C47" s="152">
        <v>1172.8340000000001</v>
      </c>
      <c r="D47" s="697">
        <v>1315.5379999999996</v>
      </c>
      <c r="E47" s="152">
        <v>142.7039999999995</v>
      </c>
      <c r="F47" s="152">
        <v>17182.421999999999</v>
      </c>
      <c r="G47" s="152">
        <v>20425.576000000012</v>
      </c>
      <c r="H47" s="152">
        <v>3243.1540000000132</v>
      </c>
    </row>
    <row r="48" spans="1:8" x14ac:dyDescent="0.2">
      <c r="A48" s="480" t="s">
        <v>442</v>
      </c>
      <c r="B48" s="154"/>
      <c r="C48" s="154">
        <v>805.91599999999994</v>
      </c>
      <c r="D48" s="154">
        <v>683.60500000000002</v>
      </c>
      <c r="E48" s="154">
        <v>-122.31099999999992</v>
      </c>
      <c r="F48" s="154">
        <v>12510.542000000001</v>
      </c>
      <c r="G48" s="154">
        <v>12735.21</v>
      </c>
      <c r="H48" s="154">
        <v>224.66799999999785</v>
      </c>
    </row>
    <row r="49" spans="1:147" x14ac:dyDescent="0.2">
      <c r="A49" s="480" t="s">
        <v>443</v>
      </c>
      <c r="B49" s="154"/>
      <c r="C49" s="154">
        <v>465.59100000000012</v>
      </c>
      <c r="D49" s="154">
        <v>760.81199999999944</v>
      </c>
      <c r="E49" s="154">
        <v>295.22099999999932</v>
      </c>
      <c r="F49" s="154">
        <v>6876.1919999999991</v>
      </c>
      <c r="G49" s="154">
        <v>8266.5180000000109</v>
      </c>
      <c r="H49" s="154">
        <v>1390.3260000000118</v>
      </c>
    </row>
    <row r="50" spans="1:147" x14ac:dyDescent="0.2">
      <c r="A50" s="481" t="s">
        <v>444</v>
      </c>
      <c r="B50" s="478"/>
      <c r="C50" s="478">
        <v>604.64300000000003</v>
      </c>
      <c r="D50" s="466">
        <v>610.41499999999985</v>
      </c>
      <c r="E50" s="479">
        <v>5.7719999999998208</v>
      </c>
      <c r="F50" s="479">
        <v>8469.2549999999992</v>
      </c>
      <c r="G50" s="479">
        <v>10316.419999999998</v>
      </c>
      <c r="H50" s="479">
        <v>1847.1649999999991</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30" priority="138" operator="between">
      <formula>0</formula>
      <formula>0.5</formula>
    </cfRule>
    <cfRule type="cellIs" dxfId="129" priority="139" operator="between">
      <formula>0</formula>
      <formula>0.49</formula>
    </cfRule>
  </conditionalFormatting>
  <conditionalFormatting sqref="C20:C23">
    <cfRule type="cellIs" dxfId="128" priority="14" operator="between">
      <formula>0</formula>
      <formula>0.5</formula>
    </cfRule>
    <cfRule type="cellIs" dxfId="127" priority="15" operator="between">
      <formula>0</formula>
      <formula>0.49</formula>
    </cfRule>
  </conditionalFormatting>
  <conditionalFormatting sqref="C28:C30">
    <cfRule type="cellIs" dxfId="126" priority="4" operator="between">
      <formula>0</formula>
      <formula>0.5</formula>
    </cfRule>
    <cfRule type="cellIs" dxfId="125" priority="5" operator="between">
      <formula>0</formula>
      <formula>0.49</formula>
    </cfRule>
  </conditionalFormatting>
  <conditionalFormatting sqref="C34">
    <cfRule type="cellIs" dxfId="124" priority="26" operator="between">
      <formula>0</formula>
      <formula>0.5</formula>
    </cfRule>
    <cfRule type="cellIs" dxfId="123" priority="27" operator="between">
      <formula>0</formula>
      <formula>0.49</formula>
    </cfRule>
  </conditionalFormatting>
  <conditionalFormatting sqref="D12">
    <cfRule type="cellIs" dxfId="122" priority="22" operator="between">
      <formula>0</formula>
      <formula>0.5</formula>
    </cfRule>
    <cfRule type="cellIs" dxfId="121" priority="23" operator="between">
      <formula>0</formula>
      <formula>0.49</formula>
    </cfRule>
  </conditionalFormatting>
  <conditionalFormatting sqref="D16">
    <cfRule type="cellIs" dxfId="120" priority="58" operator="between">
      <formula>0</formula>
      <formula>0.5</formula>
    </cfRule>
    <cfRule type="cellIs" dxfId="119" priority="59" operator="between">
      <formula>0</formula>
      <formula>0.49</formula>
    </cfRule>
  </conditionalFormatting>
  <conditionalFormatting sqref="D36">
    <cfRule type="cellIs" dxfId="118" priority="11" operator="between">
      <formula>0</formula>
      <formula>0.49</formula>
    </cfRule>
  </conditionalFormatting>
  <conditionalFormatting sqref="D38">
    <cfRule type="cellIs" dxfId="117" priority="3" operator="between">
      <formula>0</formula>
      <formula>0.5</formula>
    </cfRule>
  </conditionalFormatting>
  <conditionalFormatting sqref="D43:D44">
    <cfRule type="cellIs" dxfId="116" priority="35" operator="between">
      <formula>0</formula>
      <formula>0.49</formula>
    </cfRule>
    <cfRule type="cellIs" dxfId="115" priority="34" operator="between">
      <formula>0</formula>
      <formula>0.5</formula>
    </cfRule>
  </conditionalFormatting>
  <conditionalFormatting sqref="D7:E7">
    <cfRule type="cellIs" dxfId="114" priority="102" operator="between">
      <formula>0</formula>
      <formula>0.5</formula>
    </cfRule>
    <cfRule type="cellIs" dxfId="113" priority="103" operator="between">
      <formula>0</formula>
      <formula>0.49</formula>
    </cfRule>
  </conditionalFormatting>
  <conditionalFormatting sqref="D11:E11">
    <cfRule type="cellIs" dxfId="112" priority="24" operator="between">
      <formula>0</formula>
      <formula>0.5</formula>
    </cfRule>
    <cfRule type="cellIs" dxfId="111" priority="25" operator="between">
      <formula>0</formula>
      <formula>0.49</formula>
    </cfRule>
  </conditionalFormatting>
  <conditionalFormatting sqref="D17:E17">
    <cfRule type="cellIs" dxfId="110" priority="28" operator="between">
      <formula>0</formula>
      <formula>0.5</formula>
    </cfRule>
    <cfRule type="cellIs" dxfId="109" priority="29" operator="between">
      <formula>0</formula>
      <formula>0.49</formula>
    </cfRule>
  </conditionalFormatting>
  <conditionalFormatting sqref="D22:E23">
    <cfRule type="cellIs" dxfId="108" priority="107" operator="between">
      <formula>0</formula>
      <formula>0.49</formula>
    </cfRule>
    <cfRule type="cellIs" dxfId="107" priority="106" operator="between">
      <formula>0</formula>
      <formula>0.5</formula>
    </cfRule>
  </conditionalFormatting>
  <conditionalFormatting sqref="D35:E35">
    <cfRule type="cellIs" dxfId="106" priority="143" operator="between">
      <formula>0</formula>
      <formula>0.49</formula>
    </cfRule>
  </conditionalFormatting>
  <conditionalFormatting sqref="D35:E36">
    <cfRule type="cellIs" dxfId="105" priority="10" operator="between">
      <formula>0</formula>
      <formula>0.5</formula>
    </cfRule>
  </conditionalFormatting>
  <conditionalFormatting sqref="D38:E38">
    <cfRule type="cellIs" dxfId="104" priority="2" operator="between">
      <formula>0</formula>
      <formula>0.49</formula>
    </cfRule>
  </conditionalFormatting>
  <conditionalFormatting sqref="E30">
    <cfRule type="cellIs" dxfId="103" priority="12" operator="between">
      <formula>0</formula>
      <formula>0.5</formula>
    </cfRule>
    <cfRule type="cellIs" dxfId="102" priority="13" operator="between">
      <formula>-0.49</formula>
      <formula>0.49</formula>
    </cfRule>
  </conditionalFormatting>
  <conditionalFormatting sqref="E34">
    <cfRule type="cellIs" dxfId="101" priority="33" operator="between">
      <formula>0</formula>
      <formula>0.49</formula>
    </cfRule>
    <cfRule type="cellIs" dxfId="100" priority="32" operator="between">
      <formula>0</formula>
      <formula>0.5</formula>
    </cfRule>
  </conditionalFormatting>
  <conditionalFormatting sqref="E36">
    <cfRule type="cellIs" dxfId="99" priority="57" operator="between">
      <formula>-0.49</formula>
      <formula>0</formula>
    </cfRule>
  </conditionalFormatting>
  <conditionalFormatting sqref="E38:E39">
    <cfRule type="cellIs" dxfId="98" priority="1" operator="between">
      <formula>0</formula>
      <formula>0.5</formula>
    </cfRule>
  </conditionalFormatting>
  <conditionalFormatting sqref="E39">
    <cfRule type="cellIs" dxfId="97" priority="7" operator="between">
      <formula>-0.49</formula>
      <formula>0</formula>
    </cfRule>
  </conditionalFormatting>
  <conditionalFormatting sqref="E43:F43">
    <cfRule type="cellIs" dxfId="96" priority="16" operator="between">
      <formula>0</formula>
      <formula>0.5</formula>
    </cfRule>
    <cfRule type="cellIs" dxfId="95" priority="17" operator="between">
      <formula>0</formula>
      <formula>0.49</formula>
    </cfRule>
  </conditionalFormatting>
  <conditionalFormatting sqref="F40:F41">
    <cfRule type="cellIs" dxfId="94" priority="63" operator="between">
      <formula>0</formula>
      <formula>0.49</formula>
    </cfRule>
    <cfRule type="cellIs" dxfId="93" priority="62" operator="between">
      <formula>0</formula>
      <formula>0.5</formula>
    </cfRule>
  </conditionalFormatting>
  <conditionalFormatting sqref="G22">
    <cfRule type="cellIs" dxfId="92" priority="156" operator="between">
      <formula>0</formula>
      <formula>0.5</formula>
    </cfRule>
    <cfRule type="cellIs" dxfId="91" priority="157" operator="between">
      <formula>0</formula>
      <formula>0.49</formula>
    </cfRule>
  </conditionalFormatting>
  <conditionalFormatting sqref="G27:G28">
    <cfRule type="cellIs" dxfId="90" priority="52" operator="between">
      <formula>0</formula>
      <formula>0.5</formula>
    </cfRule>
    <cfRule type="cellIs" dxfId="89" priority="53" operator="between">
      <formula>0</formula>
      <formula>0.49</formula>
    </cfRule>
  </conditionalFormatting>
  <conditionalFormatting sqref="G39:G40">
    <cfRule type="cellIs" dxfId="88" priority="19" operator="between">
      <formula>0</formula>
      <formula>0.49</formula>
    </cfRule>
    <cfRule type="cellIs" dxfId="87" priority="18"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5">
        <f>INDICE!A3</f>
        <v>45716</v>
      </c>
      <c r="C3" s="776"/>
      <c r="D3" s="776" t="s">
        <v>115</v>
      </c>
      <c r="E3" s="776"/>
      <c r="F3" s="776" t="s">
        <v>116</v>
      </c>
      <c r="G3" s="776"/>
      <c r="H3" s="776"/>
    </row>
    <row r="4" spans="1:8" x14ac:dyDescent="0.2">
      <c r="A4" s="66"/>
      <c r="B4" s="82" t="s">
        <v>47</v>
      </c>
      <c r="C4" s="82" t="s">
        <v>445</v>
      </c>
      <c r="D4" s="82" t="s">
        <v>47</v>
      </c>
      <c r="E4" s="82" t="s">
        <v>445</v>
      </c>
      <c r="F4" s="82" t="s">
        <v>47</v>
      </c>
      <c r="G4" s="83" t="s">
        <v>445</v>
      </c>
      <c r="H4" s="83" t="s">
        <v>121</v>
      </c>
    </row>
    <row r="5" spans="1:8" x14ac:dyDescent="0.2">
      <c r="A5" t="s">
        <v>592</v>
      </c>
      <c r="B5" s="729">
        <v>0.23899999999999999</v>
      </c>
      <c r="C5" s="73">
        <v>214.47368421052633</v>
      </c>
      <c r="D5" s="730">
        <v>0.64600000000000002</v>
      </c>
      <c r="E5" s="73">
        <v>750</v>
      </c>
      <c r="F5" s="730">
        <v>1.1685399999999999</v>
      </c>
      <c r="G5" s="187">
        <v>84.312302839116711</v>
      </c>
      <c r="H5" s="474">
        <v>100</v>
      </c>
    </row>
    <row r="6" spans="1:8" x14ac:dyDescent="0.2">
      <c r="A6" s="188" t="s">
        <v>244</v>
      </c>
      <c r="B6" s="737">
        <v>0.23899999999999999</v>
      </c>
      <c r="C6" s="720">
        <v>214.47368421052633</v>
      </c>
      <c r="D6" s="728">
        <v>0.64600000000000002</v>
      </c>
      <c r="E6" s="720">
        <v>750</v>
      </c>
      <c r="F6" s="731">
        <v>1.1685399999999999</v>
      </c>
      <c r="G6" s="188">
        <v>84.312302839116711</v>
      </c>
      <c r="H6" s="188">
        <v>100</v>
      </c>
    </row>
    <row r="7" spans="1:8" x14ac:dyDescent="0.2">
      <c r="A7" s="557" t="s">
        <v>245</v>
      </c>
      <c r="B7" s="679">
        <f>B6/'Consumo PP'!B11*100</f>
        <v>5.1699593304824799E-3</v>
      </c>
      <c r="C7" s="620"/>
      <c r="D7" s="679">
        <f>D6/'Consumo PP'!D11*100</f>
        <v>6.8084593061992753E-3</v>
      </c>
      <c r="E7" s="620"/>
      <c r="F7" s="679">
        <f>F6/'Consumo PP'!F11*100</f>
        <v>1.9616906568358048E-3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3"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6"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79">
        <f>INDICE!A3</f>
        <v>45716</v>
      </c>
      <c r="C3" s="779"/>
      <c r="D3" s="777" t="s">
        <v>115</v>
      </c>
      <c r="E3" s="777"/>
      <c r="F3" s="777" t="s">
        <v>116</v>
      </c>
      <c r="G3" s="777"/>
    </row>
    <row r="4" spans="1:7" x14ac:dyDescent="0.2">
      <c r="A4" s="66"/>
      <c r="B4" s="608" t="s">
        <v>47</v>
      </c>
      <c r="C4" s="196" t="s">
        <v>445</v>
      </c>
      <c r="D4" s="608" t="s">
        <v>47</v>
      </c>
      <c r="E4" s="196" t="s">
        <v>445</v>
      </c>
      <c r="F4" s="608" t="s">
        <v>47</v>
      </c>
      <c r="G4" s="196" t="s">
        <v>445</v>
      </c>
    </row>
    <row r="5" spans="1:7" ht="15" x14ac:dyDescent="0.25">
      <c r="A5" s="415" t="s">
        <v>114</v>
      </c>
      <c r="B5" s="418">
        <v>4766.5690000000004</v>
      </c>
      <c r="C5" s="416">
        <v>-13.131061852376513</v>
      </c>
      <c r="D5" s="417">
        <v>10072.927</v>
      </c>
      <c r="E5" s="416">
        <v>-10.250943672770427</v>
      </c>
      <c r="F5" s="419">
        <v>63863.745999999999</v>
      </c>
      <c r="G5" s="416">
        <v>0.26260007244670436</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672</v>
      </c>
      <c r="B1" s="3"/>
      <c r="C1" s="3"/>
      <c r="D1" s="3"/>
      <c r="E1" s="3"/>
      <c r="F1" s="3"/>
      <c r="G1" s="3"/>
    </row>
    <row r="2" spans="1:8" ht="15.75" x14ac:dyDescent="0.25">
      <c r="A2" s="2"/>
      <c r="B2" s="89"/>
      <c r="C2" s="3"/>
      <c r="D2" s="3"/>
      <c r="E2" s="3"/>
      <c r="F2" s="3"/>
      <c r="G2" s="3"/>
      <c r="H2" s="55" t="s">
        <v>151</v>
      </c>
    </row>
    <row r="3" spans="1:8" x14ac:dyDescent="0.2">
      <c r="A3" s="70"/>
      <c r="B3" s="775">
        <f>INDICE!A3</f>
        <v>45716</v>
      </c>
      <c r="C3" s="776"/>
      <c r="D3" s="776" t="s">
        <v>115</v>
      </c>
      <c r="E3" s="776"/>
      <c r="F3" s="776" t="s">
        <v>116</v>
      </c>
      <c r="G3" s="776"/>
      <c r="H3" s="776"/>
    </row>
    <row r="4" spans="1:8" x14ac:dyDescent="0.2">
      <c r="A4" s="66"/>
      <c r="B4" s="63" t="s">
        <v>47</v>
      </c>
      <c r="C4" s="63" t="s">
        <v>417</v>
      </c>
      <c r="D4" s="63" t="s">
        <v>47</v>
      </c>
      <c r="E4" s="63" t="s">
        <v>417</v>
      </c>
      <c r="F4" s="63" t="s">
        <v>47</v>
      </c>
      <c r="G4" s="64" t="s">
        <v>417</v>
      </c>
      <c r="H4" s="64" t="s">
        <v>121</v>
      </c>
    </row>
    <row r="5" spans="1:8" x14ac:dyDescent="0.2">
      <c r="A5" s="3" t="s">
        <v>509</v>
      </c>
      <c r="B5" s="300">
        <v>94.614000000000004</v>
      </c>
      <c r="C5" s="72">
        <v>-17.156416363126922</v>
      </c>
      <c r="D5" s="71">
        <v>222.76500000000001</v>
      </c>
      <c r="E5" s="72">
        <v>-10.262607707832297</v>
      </c>
      <c r="F5" s="71">
        <v>1225.7420000000002</v>
      </c>
      <c r="G5" s="72">
        <v>-1.0404245338999767</v>
      </c>
      <c r="H5" s="303">
        <v>1.9611571080053352</v>
      </c>
    </row>
    <row r="6" spans="1:8" x14ac:dyDescent="0.2">
      <c r="A6" s="3" t="s">
        <v>48</v>
      </c>
      <c r="B6" s="301">
        <v>729.62699999999995</v>
      </c>
      <c r="C6" s="59">
        <v>3.4613459403275995</v>
      </c>
      <c r="D6" s="58">
        <v>1517.877</v>
      </c>
      <c r="E6" s="59">
        <v>-2.750811756957273</v>
      </c>
      <c r="F6" s="58">
        <v>9726.2760000000017</v>
      </c>
      <c r="G6" s="59">
        <v>-0.19896023524712847</v>
      </c>
      <c r="H6" s="304">
        <v>15.561802819697537</v>
      </c>
    </row>
    <row r="7" spans="1:8" x14ac:dyDescent="0.2">
      <c r="A7" s="3" t="s">
        <v>49</v>
      </c>
      <c r="B7" s="301">
        <v>716.31299999999999</v>
      </c>
      <c r="C7" s="59">
        <v>-20.032665108952546</v>
      </c>
      <c r="D7" s="58">
        <v>1548.7719999999999</v>
      </c>
      <c r="E7" s="73">
        <v>-15.951899392257433</v>
      </c>
      <c r="F7" s="58">
        <v>10071.867</v>
      </c>
      <c r="G7" s="59">
        <v>-0.61467360044380059</v>
      </c>
      <c r="H7" s="304">
        <v>16.114739935430432</v>
      </c>
    </row>
    <row r="8" spans="1:8" x14ac:dyDescent="0.2">
      <c r="A8" s="3" t="s">
        <v>122</v>
      </c>
      <c r="B8" s="301">
        <v>1930.04</v>
      </c>
      <c r="C8" s="73">
        <v>-9.4786547587445078</v>
      </c>
      <c r="D8" s="58">
        <v>3946.4780000000001</v>
      </c>
      <c r="E8" s="59">
        <v>-10.939485903694502</v>
      </c>
      <c r="F8" s="58">
        <v>24919.200000000001</v>
      </c>
      <c r="G8" s="59">
        <v>-3.9735716920415234</v>
      </c>
      <c r="H8" s="304">
        <v>39.870108233059277</v>
      </c>
    </row>
    <row r="9" spans="1:8" x14ac:dyDescent="0.2">
      <c r="A9" s="3" t="s">
        <v>123</v>
      </c>
      <c r="B9" s="301">
        <v>324.98</v>
      </c>
      <c r="C9" s="59">
        <v>-0.96421083426787846</v>
      </c>
      <c r="D9" s="58">
        <v>677.92900000000009</v>
      </c>
      <c r="E9" s="59">
        <v>-12.909388015179497</v>
      </c>
      <c r="F9" s="58">
        <v>4556.7989999999991</v>
      </c>
      <c r="G9" s="73">
        <v>7.1717452995931446</v>
      </c>
      <c r="H9" s="304">
        <v>7.290766530478356</v>
      </c>
    </row>
    <row r="10" spans="1:8" x14ac:dyDescent="0.2">
      <c r="A10" s="66" t="s">
        <v>584</v>
      </c>
      <c r="B10" s="302">
        <v>899.45799999999963</v>
      </c>
      <c r="C10" s="75">
        <v>-13.235841685396476</v>
      </c>
      <c r="D10" s="74">
        <v>1929.677999999999</v>
      </c>
      <c r="E10" s="75">
        <v>-3.9082982805678705</v>
      </c>
      <c r="F10" s="74">
        <v>12001.074999999997</v>
      </c>
      <c r="G10" s="75">
        <v>7.5525990401252212</v>
      </c>
      <c r="H10" s="305">
        <v>19.201425373329066</v>
      </c>
    </row>
    <row r="11" spans="1:8" x14ac:dyDescent="0.2">
      <c r="A11" s="76" t="s">
        <v>114</v>
      </c>
      <c r="B11" s="77">
        <v>4695.0320000000002</v>
      </c>
      <c r="C11" s="78">
        <v>-9.9211186819064867</v>
      </c>
      <c r="D11" s="77">
        <v>9843.4989999999998</v>
      </c>
      <c r="E11" s="78">
        <v>-9.4399906822586566</v>
      </c>
      <c r="F11" s="77">
        <v>62500.958999999995</v>
      </c>
      <c r="G11" s="78">
        <v>3.5135001425366408E-2</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5" priority="3" operator="between">
      <formula>-0.5</formula>
      <formula>0.5</formula>
    </cfRule>
    <cfRule type="cellIs" dxfId="84" priority="4" operator="between">
      <formula>0</formula>
      <formula>0.49</formula>
    </cfRule>
  </conditionalFormatting>
  <conditionalFormatting sqref="E7">
    <cfRule type="cellIs" dxfId="83" priority="1" operator="between">
      <formula>0</formula>
      <formula>0.5</formula>
    </cfRule>
    <cfRule type="cellIs" dxfId="82"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8">
        <f>INDICE!A3</f>
        <v>45716</v>
      </c>
      <c r="B3" s="798">
        <v>41671</v>
      </c>
      <c r="C3" s="799">
        <v>41671</v>
      </c>
      <c r="D3" s="798">
        <v>41671</v>
      </c>
      <c r="E3" s="798">
        <v>41671</v>
      </c>
      <c r="F3" s="15"/>
    </row>
    <row r="4" spans="1:7" x14ac:dyDescent="0.2">
      <c r="A4" s="18" t="s">
        <v>30</v>
      </c>
      <c r="B4" s="735">
        <v>0.23899999999999999</v>
      </c>
      <c r="C4" s="421"/>
      <c r="D4" s="15" t="s">
        <v>248</v>
      </c>
      <c r="E4" s="232">
        <v>4695.0320000000002</v>
      </c>
    </row>
    <row r="5" spans="1:7" x14ac:dyDescent="0.2">
      <c r="A5" s="18" t="s">
        <v>249</v>
      </c>
      <c r="B5" s="233">
        <v>5072.5690000000004</v>
      </c>
      <c r="C5" s="232"/>
      <c r="D5" s="18" t="s">
        <v>250</v>
      </c>
      <c r="E5" s="233">
        <v>-306.892</v>
      </c>
    </row>
    <row r="6" spans="1:7" x14ac:dyDescent="0.2">
      <c r="A6" s="18" t="s">
        <v>469</v>
      </c>
      <c r="B6" s="233">
        <v>-49.118999999999971</v>
      </c>
      <c r="C6" s="232"/>
      <c r="D6" s="18" t="s">
        <v>251</v>
      </c>
      <c r="E6" s="233">
        <v>185.72434999999768</v>
      </c>
    </row>
    <row r="7" spans="1:7" x14ac:dyDescent="0.2">
      <c r="A7" s="18" t="s">
        <v>470</v>
      </c>
      <c r="B7" s="233">
        <v>55.450000000000387</v>
      </c>
      <c r="C7" s="232"/>
      <c r="D7" s="18" t="s">
        <v>471</v>
      </c>
      <c r="E7" s="233">
        <v>1271.5070000000001</v>
      </c>
    </row>
    <row r="8" spans="1:7" x14ac:dyDescent="0.2">
      <c r="A8" s="18" t="s">
        <v>472</v>
      </c>
      <c r="B8" s="233">
        <v>-312.57</v>
      </c>
      <c r="C8" s="232"/>
      <c r="D8" s="18" t="s">
        <v>473</v>
      </c>
      <c r="E8" s="233">
        <v>-1444.4169999999999</v>
      </c>
    </row>
    <row r="9" spans="1:7" x14ac:dyDescent="0.2">
      <c r="A9" s="173" t="s">
        <v>58</v>
      </c>
      <c r="B9" s="174">
        <v>4766.5690000000004</v>
      </c>
      <c r="C9" s="232"/>
      <c r="D9" s="18" t="s">
        <v>253</v>
      </c>
      <c r="E9" s="233">
        <v>221.90600000000001</v>
      </c>
    </row>
    <row r="10" spans="1:7" x14ac:dyDescent="0.2">
      <c r="A10" s="18" t="s">
        <v>252</v>
      </c>
      <c r="B10" s="233">
        <v>-71.537000000000262</v>
      </c>
      <c r="C10" s="232"/>
      <c r="D10" s="173" t="s">
        <v>474</v>
      </c>
      <c r="E10" s="174">
        <v>4622.860349999999</v>
      </c>
      <c r="G10" s="493"/>
    </row>
    <row r="11" spans="1:7" x14ac:dyDescent="0.2">
      <c r="A11" s="173" t="s">
        <v>248</v>
      </c>
      <c r="B11" s="174">
        <v>4695.0320000000002</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5" t="s">
        <v>476</v>
      </c>
      <c r="B1" s="765"/>
      <c r="C1" s="765"/>
      <c r="D1" s="765"/>
      <c r="E1" s="191"/>
      <c r="F1" s="191"/>
      <c r="G1" s="6"/>
      <c r="H1" s="6"/>
      <c r="I1" s="6"/>
      <c r="J1" s="6"/>
    </row>
    <row r="2" spans="1:10" ht="14.25" customHeight="1" x14ac:dyDescent="0.2">
      <c r="A2" s="765"/>
      <c r="B2" s="765"/>
      <c r="C2" s="765"/>
      <c r="D2" s="765"/>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800">
        <v>2021</v>
      </c>
      <c r="B5" s="749" t="s">
        <v>600</v>
      </c>
      <c r="C5" s="750">
        <v>13.3</v>
      </c>
      <c r="D5" s="196">
        <v>4.8895899053627838</v>
      </c>
    </row>
    <row r="6" spans="1:10" ht="14.25" customHeight="1" x14ac:dyDescent="0.2">
      <c r="A6" s="801"/>
      <c r="B6" s="194" t="s">
        <v>601</v>
      </c>
      <c r="C6" s="688">
        <v>13.96</v>
      </c>
      <c r="D6" s="195">
        <v>4.9624060150375948</v>
      </c>
    </row>
    <row r="7" spans="1:10" ht="14.25" customHeight="1" x14ac:dyDescent="0.2">
      <c r="A7" s="801"/>
      <c r="B7" s="194" t="s">
        <v>602</v>
      </c>
      <c r="C7" s="688">
        <v>14.64</v>
      </c>
      <c r="D7" s="195">
        <v>4.871060171919769</v>
      </c>
    </row>
    <row r="8" spans="1:10" ht="14.25" customHeight="1" x14ac:dyDescent="0.2">
      <c r="A8" s="801"/>
      <c r="B8" s="194" t="s">
        <v>606</v>
      </c>
      <c r="C8" s="688">
        <v>15.37</v>
      </c>
      <c r="D8" s="195">
        <v>4.9863387978141978</v>
      </c>
    </row>
    <row r="9" spans="1:10" ht="14.25" customHeight="1" x14ac:dyDescent="0.2">
      <c r="A9" s="801"/>
      <c r="B9" s="194" t="s">
        <v>609</v>
      </c>
      <c r="C9" s="688">
        <v>16.12</v>
      </c>
      <c r="D9" s="195">
        <v>4.8796356538711896</v>
      </c>
    </row>
    <row r="10" spans="1:10" ht="14.25" customHeight="1" x14ac:dyDescent="0.2">
      <c r="A10" s="802"/>
      <c r="B10" s="739" t="s">
        <v>625</v>
      </c>
      <c r="C10" s="617">
        <v>16.920000000000002</v>
      </c>
      <c r="D10" s="197">
        <v>4.9627791563275476</v>
      </c>
    </row>
    <row r="11" spans="1:10" ht="14.25" customHeight="1" x14ac:dyDescent="0.2">
      <c r="A11" s="803">
        <v>2022</v>
      </c>
      <c r="B11" s="749" t="s">
        <v>632</v>
      </c>
      <c r="C11" s="750">
        <v>17.75</v>
      </c>
      <c r="D11" s="196">
        <v>4.905437352245853</v>
      </c>
    </row>
    <row r="12" spans="1:10" ht="14.25" customHeight="1" x14ac:dyDescent="0.2">
      <c r="A12" s="804"/>
      <c r="B12" s="194" t="s">
        <v>634</v>
      </c>
      <c r="C12" s="688">
        <v>18.63</v>
      </c>
      <c r="D12" s="195">
        <v>4.9577464788732337</v>
      </c>
    </row>
    <row r="13" spans="1:10" ht="14.25" customHeight="1" x14ac:dyDescent="0.2">
      <c r="A13" s="804"/>
      <c r="B13" s="194" t="s">
        <v>642</v>
      </c>
      <c r="C13" s="688">
        <v>19.55</v>
      </c>
      <c r="D13" s="195">
        <v>4.9382716049382811</v>
      </c>
    </row>
    <row r="14" spans="1:10" ht="14.25" customHeight="1" x14ac:dyDescent="0.2">
      <c r="A14" s="805"/>
      <c r="B14" s="739" t="s">
        <v>641</v>
      </c>
      <c r="C14" s="617">
        <v>18.579999999999998</v>
      </c>
      <c r="D14" s="197">
        <v>-4.9616368286445134</v>
      </c>
    </row>
    <row r="15" spans="1:10" ht="14.25" customHeight="1" x14ac:dyDescent="0.2">
      <c r="A15" s="801">
        <v>2023</v>
      </c>
      <c r="B15" s="194" t="s">
        <v>643</v>
      </c>
      <c r="C15" s="688">
        <v>17.66</v>
      </c>
      <c r="D15" s="195">
        <v>-4.9515608180839523</v>
      </c>
    </row>
    <row r="16" spans="1:10" ht="14.25" customHeight="1" x14ac:dyDescent="0.2">
      <c r="A16" s="801"/>
      <c r="B16" s="194" t="s">
        <v>648</v>
      </c>
      <c r="C16" s="688">
        <v>16.79</v>
      </c>
      <c r="D16" s="195">
        <v>-4.9263873159682952</v>
      </c>
      <c r="F16" s="3" t="s">
        <v>365</v>
      </c>
    </row>
    <row r="17" spans="1:4" ht="14.25" customHeight="1" x14ac:dyDescent="0.2">
      <c r="A17" s="801"/>
      <c r="B17" s="194" t="s">
        <v>649</v>
      </c>
      <c r="C17" s="688">
        <v>15.96</v>
      </c>
      <c r="D17" s="195">
        <v>-4.9434187016080902</v>
      </c>
    </row>
    <row r="18" spans="1:4" ht="14.25" customHeight="1" x14ac:dyDescent="0.2">
      <c r="A18" s="801"/>
      <c r="B18" s="194" t="s">
        <v>650</v>
      </c>
      <c r="C18" s="688">
        <v>15.18</v>
      </c>
      <c r="D18" s="195">
        <v>-4.8872180451127889</v>
      </c>
    </row>
    <row r="19" spans="1:4" ht="14.25" customHeight="1" x14ac:dyDescent="0.2">
      <c r="A19" s="801"/>
      <c r="B19" s="194" t="s">
        <v>665</v>
      </c>
      <c r="C19" s="688">
        <v>14.43</v>
      </c>
      <c r="D19" s="195">
        <v>-4.9407114624505928</v>
      </c>
    </row>
    <row r="20" spans="1:4" ht="14.25" customHeight="1" x14ac:dyDescent="0.2">
      <c r="A20" s="802"/>
      <c r="B20" s="739" t="s">
        <v>663</v>
      </c>
      <c r="C20" s="617">
        <v>15.14</v>
      </c>
      <c r="D20" s="197">
        <v>4.9203049203049263</v>
      </c>
    </row>
    <row r="21" spans="1:4" ht="14.25" customHeight="1" x14ac:dyDescent="0.2">
      <c r="A21" s="801">
        <v>2024</v>
      </c>
      <c r="B21" s="194" t="s">
        <v>675</v>
      </c>
      <c r="C21" s="688">
        <v>15.89</v>
      </c>
      <c r="D21" s="195">
        <v>4.9537648612945837</v>
      </c>
    </row>
    <row r="22" spans="1:4" ht="14.25" customHeight="1" x14ac:dyDescent="0.2">
      <c r="A22" s="801"/>
      <c r="B22" s="194" t="s">
        <v>676</v>
      </c>
      <c r="C22" s="688">
        <v>16.670000000000002</v>
      </c>
      <c r="D22" s="195">
        <v>4.9087476400251804</v>
      </c>
    </row>
    <row r="23" spans="1:4" ht="14.25" customHeight="1" x14ac:dyDescent="0.2">
      <c r="A23" s="801"/>
      <c r="B23" s="194" t="s">
        <v>677</v>
      </c>
      <c r="C23" s="688">
        <v>16.14</v>
      </c>
      <c r="D23" s="195">
        <v>-3.1793641271745714</v>
      </c>
    </row>
    <row r="24" spans="1:4" ht="14.25" customHeight="1" x14ac:dyDescent="0.2">
      <c r="A24" s="801"/>
      <c r="B24" s="194" t="s">
        <v>678</v>
      </c>
      <c r="C24" s="688">
        <v>15.34</v>
      </c>
      <c r="D24" s="195">
        <v>-4.9566294919454812</v>
      </c>
    </row>
    <row r="25" spans="1:4" ht="14.25" customHeight="1" x14ac:dyDescent="0.2">
      <c r="A25" s="801"/>
      <c r="B25" s="194" t="s">
        <v>679</v>
      </c>
      <c r="C25" s="688">
        <v>15.93</v>
      </c>
      <c r="D25" s="195">
        <v>3.8461538461538449</v>
      </c>
    </row>
    <row r="26" spans="1:4" ht="14.25" customHeight="1" x14ac:dyDescent="0.2">
      <c r="A26" s="802"/>
      <c r="B26" s="739" t="s">
        <v>684</v>
      </c>
      <c r="C26" s="617">
        <v>16.61</v>
      </c>
      <c r="D26" s="197">
        <v>4.2686754551161314</v>
      </c>
    </row>
    <row r="27" spans="1:4" ht="14.25" customHeight="1" x14ac:dyDescent="0.2">
      <c r="A27" s="759">
        <v>2025</v>
      </c>
      <c r="B27" s="739" t="s">
        <v>688</v>
      </c>
      <c r="C27" s="617">
        <v>16.64</v>
      </c>
      <c r="D27" s="197">
        <v>0.18061408789886296</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5:A10"/>
    <mergeCell ref="A11:A14"/>
    <mergeCell ref="A15: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67" t="s">
        <v>668</v>
      </c>
      <c r="C3" s="769" t="s">
        <v>416</v>
      </c>
      <c r="D3" s="767" t="s">
        <v>669</v>
      </c>
      <c r="E3" s="769" t="s">
        <v>416</v>
      </c>
      <c r="F3" s="771" t="s">
        <v>670</v>
      </c>
    </row>
    <row r="4" spans="1:6" ht="14.85" customHeight="1" x14ac:dyDescent="0.2">
      <c r="A4" s="491"/>
      <c r="B4" s="768"/>
      <c r="C4" s="770"/>
      <c r="D4" s="768"/>
      <c r="E4" s="770"/>
      <c r="F4" s="772"/>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699" t="s">
        <v>640</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79" t="s">
        <v>257</v>
      </c>
      <c r="C3" s="779"/>
      <c r="D3" s="779"/>
      <c r="E3" s="777" t="s">
        <v>258</v>
      </c>
      <c r="F3" s="777"/>
    </row>
    <row r="4" spans="1:6" x14ac:dyDescent="0.2">
      <c r="A4" s="66"/>
      <c r="B4" s="199" t="s">
        <v>687</v>
      </c>
      <c r="C4" s="200" t="s">
        <v>686</v>
      </c>
      <c r="D4" s="199" t="s">
        <v>689</v>
      </c>
      <c r="E4" s="185" t="s">
        <v>259</v>
      </c>
      <c r="F4" s="184" t="s">
        <v>260</v>
      </c>
    </row>
    <row r="5" spans="1:6" x14ac:dyDescent="0.2">
      <c r="A5" s="423" t="s">
        <v>479</v>
      </c>
      <c r="B5" s="90">
        <v>157.04730569285712</v>
      </c>
      <c r="C5" s="90">
        <v>156.25545242258065</v>
      </c>
      <c r="D5" s="90">
        <v>158.85667513793103</v>
      </c>
      <c r="E5" s="90">
        <v>0.50676840903763876</v>
      </c>
      <c r="F5" s="90">
        <v>-1.138994910665784</v>
      </c>
    </row>
    <row r="6" spans="1:6" x14ac:dyDescent="0.2">
      <c r="A6" s="66" t="s">
        <v>478</v>
      </c>
      <c r="B6" s="97">
        <v>149.85823746071429</v>
      </c>
      <c r="C6" s="197">
        <v>148.70589457741937</v>
      </c>
      <c r="D6" s="97">
        <v>154.39122192413797</v>
      </c>
      <c r="E6" s="97">
        <v>0.77491405876650521</v>
      </c>
      <c r="F6" s="97">
        <v>-2.936037688496961</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5" t="s">
        <v>637</v>
      </c>
      <c r="B1" s="765"/>
      <c r="C1" s="765"/>
      <c r="D1" s="3"/>
      <c r="E1" s="3"/>
    </row>
    <row r="2" spans="1:38" x14ac:dyDescent="0.2">
      <c r="A2" s="766"/>
      <c r="B2" s="765"/>
      <c r="C2" s="765"/>
      <c r="D2" s="3"/>
      <c r="E2" s="55" t="s">
        <v>256</v>
      </c>
    </row>
    <row r="3" spans="1:38" x14ac:dyDescent="0.2">
      <c r="A3" s="57"/>
      <c r="B3" s="201" t="s">
        <v>261</v>
      </c>
      <c r="C3" s="201" t="s">
        <v>262</v>
      </c>
      <c r="D3" s="201" t="s">
        <v>263</v>
      </c>
      <c r="E3" s="201" t="s">
        <v>264</v>
      </c>
    </row>
    <row r="4" spans="1:38" x14ac:dyDescent="0.2">
      <c r="A4" s="666" t="s">
        <v>265</v>
      </c>
      <c r="B4" s="708">
        <v>157.04730569285712</v>
      </c>
      <c r="C4" s="709">
        <v>27.256143963223135</v>
      </c>
      <c r="D4" s="709">
        <v>47.411314058205434</v>
      </c>
      <c r="E4" s="709">
        <v>82.37984767142855</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180.17857142857142</v>
      </c>
      <c r="C5" s="92">
        <v>34.873271889400918</v>
      </c>
      <c r="D5" s="92">
        <v>71.884299539170485</v>
      </c>
      <c r="E5" s="92">
        <v>73.421000000000006</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157.80357142857142</v>
      </c>
      <c r="C6" s="92">
        <v>26.300595238095237</v>
      </c>
      <c r="D6" s="92">
        <v>61.544976190476177</v>
      </c>
      <c r="E6" s="92">
        <v>69.957999999999998</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161.51175000000003</v>
      </c>
      <c r="C7" s="92">
        <v>28.030964876033064</v>
      </c>
      <c r="D7" s="92">
        <v>60.015927981109812</v>
      </c>
      <c r="E7" s="92">
        <v>73.464857142857156</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129.05551984573361</v>
      </c>
      <c r="C8" s="92">
        <v>21.50925330762227</v>
      </c>
      <c r="D8" s="92">
        <v>36.302420395502537</v>
      </c>
      <c r="E8" s="92">
        <v>71.243846142608803</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143.19996428571429</v>
      </c>
      <c r="C9" s="92">
        <v>22.863859843937576</v>
      </c>
      <c r="D9" s="92">
        <v>43.970318727490991</v>
      </c>
      <c r="E9" s="92">
        <v>76.365785714285721</v>
      </c>
      <c r="F9" s="609"/>
      <c r="G9" s="609"/>
    </row>
    <row r="10" spans="1:38" x14ac:dyDescent="0.2">
      <c r="A10" s="202" t="s">
        <v>270</v>
      </c>
      <c r="B10" s="203">
        <v>157.52500000000001</v>
      </c>
      <c r="C10" s="92">
        <v>31.505000000000003</v>
      </c>
      <c r="D10" s="92">
        <v>51.231000000000002</v>
      </c>
      <c r="E10" s="92">
        <v>74.789000000000001</v>
      </c>
      <c r="F10" s="609"/>
      <c r="G10" s="609"/>
    </row>
    <row r="11" spans="1:38" x14ac:dyDescent="0.2">
      <c r="A11" s="202" t="s">
        <v>271</v>
      </c>
      <c r="B11" s="203">
        <v>203.65773126310327</v>
      </c>
      <c r="C11" s="92">
        <v>40.731546252620653</v>
      </c>
      <c r="D11" s="92">
        <v>71.162883159788123</v>
      </c>
      <c r="E11" s="92">
        <v>91.763301850694489</v>
      </c>
      <c r="F11" s="609"/>
      <c r="G11" s="609"/>
    </row>
    <row r="12" spans="1:38" x14ac:dyDescent="0.2">
      <c r="A12" s="202" t="s">
        <v>272</v>
      </c>
      <c r="B12" s="203">
        <v>159.00357142857143</v>
      </c>
      <c r="C12" s="92">
        <v>29.732375145180029</v>
      </c>
      <c r="D12" s="92">
        <v>55.365196283391398</v>
      </c>
      <c r="E12" s="92">
        <v>73.906000000000006</v>
      </c>
      <c r="F12" s="609"/>
      <c r="G12" s="609"/>
    </row>
    <row r="13" spans="1:38" x14ac:dyDescent="0.2">
      <c r="A13" s="202" t="s">
        <v>273</v>
      </c>
      <c r="B13" s="203">
        <v>154.50314285714288</v>
      </c>
      <c r="C13" s="92">
        <v>27.861222482435601</v>
      </c>
      <c r="D13" s="92">
        <v>59.658170374707275</v>
      </c>
      <c r="E13" s="92">
        <v>66.983750000000001</v>
      </c>
      <c r="F13" s="609"/>
      <c r="G13" s="609"/>
    </row>
    <row r="14" spans="1:38" x14ac:dyDescent="0.2">
      <c r="A14" s="202" t="s">
        <v>205</v>
      </c>
      <c r="B14" s="203">
        <v>164.34285714285713</v>
      </c>
      <c r="C14" s="92">
        <v>27.390476190476193</v>
      </c>
      <c r="D14" s="92">
        <v>56.300166666666641</v>
      </c>
      <c r="E14" s="92">
        <v>80.652214285714294</v>
      </c>
      <c r="F14" s="609"/>
      <c r="G14" s="609"/>
    </row>
    <row r="15" spans="1:38" x14ac:dyDescent="0.2">
      <c r="A15" s="202" t="s">
        <v>274</v>
      </c>
      <c r="B15" s="203">
        <v>178.31071428571428</v>
      </c>
      <c r="C15" s="92">
        <v>34.511751152073728</v>
      </c>
      <c r="D15" s="92">
        <v>72.240855990783402</v>
      </c>
      <c r="E15" s="92">
        <v>71.558107142857153</v>
      </c>
      <c r="F15" s="609"/>
      <c r="G15" s="609"/>
    </row>
    <row r="16" spans="1:38" x14ac:dyDescent="0.2">
      <c r="A16" s="202" t="s">
        <v>234</v>
      </c>
      <c r="B16" s="204">
        <v>180.14739285714285</v>
      </c>
      <c r="C16" s="195">
        <v>30.024565476190475</v>
      </c>
      <c r="D16" s="195">
        <v>69.160363095238097</v>
      </c>
      <c r="E16" s="195">
        <v>80.962464285714276</v>
      </c>
      <c r="F16" s="609"/>
      <c r="G16" s="609"/>
    </row>
    <row r="17" spans="1:13" x14ac:dyDescent="0.2">
      <c r="A17" s="202" t="s">
        <v>235</v>
      </c>
      <c r="B17" s="203">
        <v>183.82142857142858</v>
      </c>
      <c r="C17" s="92">
        <v>35.57834101382489</v>
      </c>
      <c r="D17" s="92">
        <v>71.534051843317997</v>
      </c>
      <c r="E17" s="92">
        <v>76.709035714285704</v>
      </c>
      <c r="F17" s="609"/>
      <c r="G17" s="609"/>
    </row>
    <row r="18" spans="1:13" x14ac:dyDescent="0.2">
      <c r="A18" s="202" t="s">
        <v>275</v>
      </c>
      <c r="B18" s="203">
        <v>155.47728044299618</v>
      </c>
      <c r="C18" s="92">
        <v>33.054224976070053</v>
      </c>
      <c r="D18" s="92">
        <v>40.073243895686808</v>
      </c>
      <c r="E18" s="92">
        <v>82.349811571239314</v>
      </c>
      <c r="F18" s="609"/>
      <c r="G18" s="609"/>
    </row>
    <row r="19" spans="1:13" x14ac:dyDescent="0.2">
      <c r="A19" s="3" t="s">
        <v>276</v>
      </c>
      <c r="B19" s="203">
        <v>180.91249999999999</v>
      </c>
      <c r="C19" s="92">
        <v>33.829166666666666</v>
      </c>
      <c r="D19" s="92">
        <v>70.877904761904759</v>
      </c>
      <c r="E19" s="92">
        <v>76.20542857142857</v>
      </c>
      <c r="F19" s="609"/>
      <c r="G19" s="609"/>
    </row>
    <row r="20" spans="1:13" x14ac:dyDescent="0.2">
      <c r="A20" s="3" t="s">
        <v>206</v>
      </c>
      <c r="B20" s="203">
        <v>182.48917857142857</v>
      </c>
      <c r="C20" s="92">
        <v>32.907884660421544</v>
      </c>
      <c r="D20" s="92">
        <v>72.84011533957846</v>
      </c>
      <c r="E20" s="92">
        <v>76.741178571428563</v>
      </c>
      <c r="F20" s="609"/>
      <c r="G20" s="609"/>
    </row>
    <row r="21" spans="1:13" x14ac:dyDescent="0.2">
      <c r="A21" s="3" t="s">
        <v>277</v>
      </c>
      <c r="B21" s="203">
        <v>165.62292857142856</v>
      </c>
      <c r="C21" s="92">
        <v>28.744475206611568</v>
      </c>
      <c r="D21" s="92">
        <v>60.180631936245575</v>
      </c>
      <c r="E21" s="92">
        <v>76.697821428571416</v>
      </c>
      <c r="F21" s="609"/>
      <c r="G21" s="609"/>
    </row>
    <row r="22" spans="1:13" x14ac:dyDescent="0.2">
      <c r="A22" s="194" t="s">
        <v>278</v>
      </c>
      <c r="B22" s="203">
        <v>149.50121428571427</v>
      </c>
      <c r="C22" s="92">
        <v>25.946491735537187</v>
      </c>
      <c r="D22" s="92">
        <v>51.300079693034228</v>
      </c>
      <c r="E22" s="92">
        <v>72.254642857142855</v>
      </c>
      <c r="F22" s="609"/>
      <c r="G22" s="609"/>
    </row>
    <row r="23" spans="1:13" x14ac:dyDescent="0.2">
      <c r="A23" s="194" t="s">
        <v>279</v>
      </c>
      <c r="B23" s="205">
        <v>154.875</v>
      </c>
      <c r="C23" s="206">
        <v>22.503205128205131</v>
      </c>
      <c r="D23" s="206">
        <v>55.908116300366295</v>
      </c>
      <c r="E23" s="206">
        <v>76.463678571428574</v>
      </c>
      <c r="F23" s="609"/>
      <c r="G23" s="609"/>
    </row>
    <row r="24" spans="1:13" x14ac:dyDescent="0.2">
      <c r="A24" s="194" t="s">
        <v>280</v>
      </c>
      <c r="B24" s="205">
        <v>134</v>
      </c>
      <c r="C24" s="206">
        <v>20.440677966101696</v>
      </c>
      <c r="D24" s="206">
        <v>54.938322033898295</v>
      </c>
      <c r="E24" s="206">
        <v>58.621000000000016</v>
      </c>
      <c r="F24" s="609"/>
      <c r="G24" s="609"/>
    </row>
    <row r="25" spans="1:13" x14ac:dyDescent="0.2">
      <c r="A25" s="194" t="s">
        <v>540</v>
      </c>
      <c r="B25" s="205">
        <v>197.03928571428571</v>
      </c>
      <c r="C25" s="206">
        <v>34.196900826446281</v>
      </c>
      <c r="D25" s="206">
        <v>79.709956316410867</v>
      </c>
      <c r="E25" s="206">
        <v>83.132428571428562</v>
      </c>
      <c r="F25" s="609"/>
      <c r="G25" s="609"/>
    </row>
    <row r="26" spans="1:13" x14ac:dyDescent="0.2">
      <c r="A26" s="3" t="s">
        <v>281</v>
      </c>
      <c r="B26" s="205">
        <v>148.98444669938746</v>
      </c>
      <c r="C26" s="206">
        <v>27.858880277121237</v>
      </c>
      <c r="D26" s="206">
        <v>43.3322762021701</v>
      </c>
      <c r="E26" s="206">
        <v>77.793290220096125</v>
      </c>
      <c r="F26" s="609"/>
      <c r="G26" s="609"/>
    </row>
    <row r="27" spans="1:13" x14ac:dyDescent="0.2">
      <c r="A27" s="194" t="s">
        <v>236</v>
      </c>
      <c r="B27" s="205">
        <v>176.80714285714288</v>
      </c>
      <c r="C27" s="206">
        <v>33.06149825783973</v>
      </c>
      <c r="D27" s="206">
        <v>63.436216027874579</v>
      </c>
      <c r="E27" s="206">
        <v>80.309428571428569</v>
      </c>
      <c r="F27" s="609"/>
      <c r="G27" s="609"/>
    </row>
    <row r="28" spans="1:13" x14ac:dyDescent="0.2">
      <c r="A28" s="194" t="s">
        <v>542</v>
      </c>
      <c r="B28" s="203">
        <v>145.5225335167776</v>
      </c>
      <c r="C28" s="92">
        <v>25.255976891341565</v>
      </c>
      <c r="D28" s="92">
        <v>51.132283847057408</v>
      </c>
      <c r="E28" s="92">
        <v>69.13427277837863</v>
      </c>
      <c r="F28" s="609"/>
      <c r="G28" s="609"/>
    </row>
    <row r="29" spans="1:13" x14ac:dyDescent="0.2">
      <c r="A29" s="3" t="s">
        <v>282</v>
      </c>
      <c r="B29" s="205">
        <v>151.90763804335421</v>
      </c>
      <c r="C29" s="206">
        <v>24.254160695997733</v>
      </c>
      <c r="D29" s="206">
        <v>50.810640397994355</v>
      </c>
      <c r="E29" s="206">
        <v>76.842836949362123</v>
      </c>
      <c r="F29" s="609"/>
      <c r="G29" s="609"/>
    </row>
    <row r="30" spans="1:13" x14ac:dyDescent="0.2">
      <c r="A30" s="3" t="s">
        <v>237</v>
      </c>
      <c r="B30" s="203">
        <v>148.60843878820853</v>
      </c>
      <c r="C30" s="92">
        <v>29.721687757641707</v>
      </c>
      <c r="D30" s="92">
        <v>45.20171991863343</v>
      </c>
      <c r="E30" s="92">
        <v>73.685031111933398</v>
      </c>
      <c r="F30" s="609"/>
      <c r="G30" s="609"/>
    </row>
    <row r="31" spans="1:13" x14ac:dyDescent="0.2">
      <c r="A31" s="641" t="s">
        <v>283</v>
      </c>
      <c r="B31" s="642">
        <v>169.69811282861903</v>
      </c>
      <c r="C31" s="642">
        <v>30.389841427806822</v>
      </c>
      <c r="D31" s="642">
        <v>63.335731930768652</v>
      </c>
      <c r="E31" s="642">
        <v>75.972539470043557</v>
      </c>
      <c r="F31" s="609"/>
      <c r="G31" s="609"/>
    </row>
    <row r="32" spans="1:13" x14ac:dyDescent="0.2">
      <c r="A32" s="640" t="s">
        <v>284</v>
      </c>
      <c r="B32" s="639">
        <v>174.67344068738856</v>
      </c>
      <c r="C32" s="639">
        <v>30.850105415763565</v>
      </c>
      <c r="D32" s="639">
        <v>68.064455069476637</v>
      </c>
      <c r="E32" s="639">
        <v>75.758880202148362</v>
      </c>
      <c r="F32" s="609"/>
      <c r="G32" s="609"/>
      <c r="M32" s="610"/>
    </row>
    <row r="33" spans="1:13" x14ac:dyDescent="0.2">
      <c r="A33" s="638" t="s">
        <v>285</v>
      </c>
      <c r="B33" s="643">
        <v>17.626134994531441</v>
      </c>
      <c r="C33" s="643">
        <v>3.5939614525404302</v>
      </c>
      <c r="D33" s="643">
        <v>20.653141011271202</v>
      </c>
      <c r="E33" s="643">
        <v>-6.6209674692801883</v>
      </c>
      <c r="F33" s="609"/>
      <c r="G33" s="609"/>
      <c r="M33" s="610"/>
    </row>
    <row r="34" spans="1:13" x14ac:dyDescent="0.2">
      <c r="A34" s="80"/>
      <c r="B34" s="3"/>
      <c r="C34" s="3"/>
      <c r="D34" s="3"/>
      <c r="E34" s="55" t="s">
        <v>565</v>
      </c>
    </row>
    <row r="35" spans="1:13" s="1" customFormat="1" ht="14.25" customHeight="1" x14ac:dyDescent="0.2">
      <c r="A35" s="806" t="s">
        <v>644</v>
      </c>
      <c r="B35" s="806"/>
      <c r="C35" s="806"/>
      <c r="D35" s="806"/>
      <c r="E35" s="806"/>
    </row>
    <row r="36" spans="1:13" s="1" customFormat="1" x14ac:dyDescent="0.2">
      <c r="A36" s="806"/>
      <c r="B36" s="806"/>
      <c r="C36" s="806"/>
      <c r="D36" s="806"/>
      <c r="E36" s="806"/>
    </row>
    <row r="37" spans="1:13" s="1" customFormat="1" x14ac:dyDescent="0.2">
      <c r="A37" s="806"/>
      <c r="B37" s="806"/>
      <c r="C37" s="806"/>
      <c r="D37" s="806"/>
      <c r="E37" s="80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5" t="s">
        <v>638</v>
      </c>
      <c r="B1" s="765"/>
      <c r="C1" s="765"/>
      <c r="D1" s="3"/>
      <c r="E1" s="3"/>
    </row>
    <row r="2" spans="1:36" x14ac:dyDescent="0.2">
      <c r="A2" s="766"/>
      <c r="B2" s="765"/>
      <c r="C2" s="765"/>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8">
        <v>149.85823746071429</v>
      </c>
      <c r="C4" s="709">
        <v>26.008454435330577</v>
      </c>
      <c r="D4" s="709">
        <v>38.04231406824087</v>
      </c>
      <c r="E4" s="709">
        <v>85.807468957142845</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168.06071428571428</v>
      </c>
      <c r="C5" s="92">
        <v>32.527880184331799</v>
      </c>
      <c r="D5" s="92">
        <v>55.035584101382476</v>
      </c>
      <c r="E5" s="92">
        <v>80.497250000000008</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160.32142857142858</v>
      </c>
      <c r="C6" s="92">
        <v>26.720238095238098</v>
      </c>
      <c r="D6" s="92">
        <v>54.413047619047617</v>
      </c>
      <c r="E6" s="92">
        <v>79.188142857142864</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172.72832142857143</v>
      </c>
      <c r="C7" s="92">
        <v>29.977642561983473</v>
      </c>
      <c r="D7" s="92">
        <v>60.016214580873665</v>
      </c>
      <c r="E7" s="92">
        <v>82.734464285714296</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130.14002308153042</v>
      </c>
      <c r="C8" s="92">
        <v>21.690003846921737</v>
      </c>
      <c r="D8" s="92">
        <v>33.030132597061737</v>
      </c>
      <c r="E8" s="92">
        <v>75.419886637546938</v>
      </c>
      <c r="G8" s="609"/>
    </row>
    <row r="9" spans="1:36" x14ac:dyDescent="0.2">
      <c r="A9" s="202" t="s">
        <v>269</v>
      </c>
      <c r="B9" s="203">
        <v>152.68335714285712</v>
      </c>
      <c r="C9" s="92">
        <v>24.378015006002396</v>
      </c>
      <c r="D9" s="92">
        <v>41.069949279711864</v>
      </c>
      <c r="E9" s="92">
        <v>87.235392857142855</v>
      </c>
      <c r="G9" s="609"/>
    </row>
    <row r="10" spans="1:36" x14ac:dyDescent="0.2">
      <c r="A10" s="202" t="s">
        <v>270</v>
      </c>
      <c r="B10" s="203">
        <v>159.30714285714288</v>
      </c>
      <c r="C10" s="92">
        <v>31.861428571428576</v>
      </c>
      <c r="D10" s="92">
        <v>40.613</v>
      </c>
      <c r="E10" s="92">
        <v>86.832714285714303</v>
      </c>
      <c r="G10" s="609"/>
    </row>
    <row r="11" spans="1:36" x14ac:dyDescent="0.2">
      <c r="A11" s="202" t="s">
        <v>271</v>
      </c>
      <c r="B11" s="203">
        <v>184.70036332621845</v>
      </c>
      <c r="C11" s="92">
        <v>36.94007266524369</v>
      </c>
      <c r="D11" s="92">
        <v>56.552308165595406</v>
      </c>
      <c r="E11" s="92">
        <v>91.207982495379355</v>
      </c>
      <c r="G11" s="609"/>
    </row>
    <row r="12" spans="1:36" x14ac:dyDescent="0.2">
      <c r="A12" s="202" t="s">
        <v>272</v>
      </c>
      <c r="B12" s="203">
        <v>154.89642857142857</v>
      </c>
      <c r="C12" s="92">
        <v>28.964372822299655</v>
      </c>
      <c r="D12" s="92">
        <v>40.76509146341462</v>
      </c>
      <c r="E12" s="92">
        <v>85.1669642857143</v>
      </c>
      <c r="G12" s="609"/>
    </row>
    <row r="13" spans="1:36" x14ac:dyDescent="0.2">
      <c r="A13" s="202" t="s">
        <v>273</v>
      </c>
      <c r="B13" s="203">
        <v>161.59125</v>
      </c>
      <c r="C13" s="92">
        <v>29.139405737704919</v>
      </c>
      <c r="D13" s="92">
        <v>57.163951405152233</v>
      </c>
      <c r="E13" s="92">
        <v>75.28789285714285</v>
      </c>
      <c r="G13" s="609"/>
    </row>
    <row r="14" spans="1:36" x14ac:dyDescent="0.2">
      <c r="A14" s="202" t="s">
        <v>205</v>
      </c>
      <c r="B14" s="203">
        <v>155.0107142857143</v>
      </c>
      <c r="C14" s="92">
        <v>25.835119047619052</v>
      </c>
      <c r="D14" s="92">
        <v>37.199880952380973</v>
      </c>
      <c r="E14" s="92">
        <v>91.975714285714275</v>
      </c>
      <c r="G14" s="609"/>
    </row>
    <row r="15" spans="1:36" x14ac:dyDescent="0.2">
      <c r="A15" s="202" t="s">
        <v>274</v>
      </c>
      <c r="B15" s="203">
        <v>179.92500000000001</v>
      </c>
      <c r="C15" s="92">
        <v>34.8241935483871</v>
      </c>
      <c r="D15" s="92">
        <v>51.052056451612913</v>
      </c>
      <c r="E15" s="92">
        <v>94.048749999999998</v>
      </c>
      <c r="G15" s="609"/>
    </row>
    <row r="16" spans="1:36" x14ac:dyDescent="0.2">
      <c r="A16" s="202" t="s">
        <v>234</v>
      </c>
      <c r="B16" s="204">
        <v>169.85975000000002</v>
      </c>
      <c r="C16" s="195">
        <v>28.309958333333341</v>
      </c>
      <c r="D16" s="195">
        <v>60.920184523809525</v>
      </c>
      <c r="E16" s="195">
        <v>80.629607142857154</v>
      </c>
      <c r="G16" s="609"/>
    </row>
    <row r="17" spans="1:11" x14ac:dyDescent="0.2">
      <c r="A17" s="202" t="s">
        <v>235</v>
      </c>
      <c r="B17" s="203">
        <v>162.47499999999999</v>
      </c>
      <c r="C17" s="92">
        <v>31.446774193548386</v>
      </c>
      <c r="D17" s="92">
        <v>42.432797235023024</v>
      </c>
      <c r="E17" s="92">
        <v>88.595428571428585</v>
      </c>
      <c r="G17" s="609"/>
    </row>
    <row r="18" spans="1:11" x14ac:dyDescent="0.2">
      <c r="A18" s="202" t="s">
        <v>275</v>
      </c>
      <c r="B18" s="203">
        <v>158.94986401256423</v>
      </c>
      <c r="C18" s="92">
        <v>33.792490774324683</v>
      </c>
      <c r="D18" s="92">
        <v>37.591224687128708</v>
      </c>
      <c r="E18" s="92">
        <v>87.566148551110842</v>
      </c>
      <c r="G18" s="609"/>
    </row>
    <row r="19" spans="1:11" x14ac:dyDescent="0.2">
      <c r="A19" s="3" t="s">
        <v>276</v>
      </c>
      <c r="B19" s="203">
        <v>178.94107142857143</v>
      </c>
      <c r="C19" s="92">
        <v>33.460525551684086</v>
      </c>
      <c r="D19" s="92">
        <v>61.568081591173069</v>
      </c>
      <c r="E19" s="92">
        <v>83.912464285714279</v>
      </c>
      <c r="G19" s="609"/>
    </row>
    <row r="20" spans="1:11" x14ac:dyDescent="0.2">
      <c r="A20" s="3" t="s">
        <v>206</v>
      </c>
      <c r="B20" s="203">
        <v>173.02096428571426</v>
      </c>
      <c r="C20" s="92">
        <v>31.200501756440275</v>
      </c>
      <c r="D20" s="92">
        <v>61.740033957845412</v>
      </c>
      <c r="E20" s="92">
        <v>80.08042857142857</v>
      </c>
      <c r="G20" s="609"/>
    </row>
    <row r="21" spans="1:11" x14ac:dyDescent="0.2">
      <c r="A21" s="3" t="s">
        <v>277</v>
      </c>
      <c r="B21" s="203">
        <v>162.49225000000001</v>
      </c>
      <c r="C21" s="92">
        <v>28.201134297520664</v>
      </c>
      <c r="D21" s="92">
        <v>51.669651416765049</v>
      </c>
      <c r="E21" s="92">
        <v>82.621464285714296</v>
      </c>
      <c r="G21" s="609"/>
    </row>
    <row r="22" spans="1:11" x14ac:dyDescent="0.2">
      <c r="A22" s="194" t="s">
        <v>278</v>
      </c>
      <c r="B22" s="203">
        <v>161.05467857142855</v>
      </c>
      <c r="C22" s="92">
        <v>27.951638429752062</v>
      </c>
      <c r="D22" s="92">
        <v>51.960075855962188</v>
      </c>
      <c r="E22" s="92">
        <v>81.142964285714299</v>
      </c>
      <c r="G22" s="609"/>
    </row>
    <row r="23" spans="1:11" x14ac:dyDescent="0.2">
      <c r="A23" s="194" t="s">
        <v>279</v>
      </c>
      <c r="B23" s="205">
        <v>151.46785714285713</v>
      </c>
      <c r="C23" s="206">
        <v>22.008150183150182</v>
      </c>
      <c r="D23" s="206">
        <v>45.255171245421224</v>
      </c>
      <c r="E23" s="206">
        <v>84.204535714285726</v>
      </c>
      <c r="G23" s="609"/>
    </row>
    <row r="24" spans="1:11" x14ac:dyDescent="0.2">
      <c r="A24" s="194" t="s">
        <v>280</v>
      </c>
      <c r="B24" s="205">
        <v>121</v>
      </c>
      <c r="C24" s="206">
        <v>18.457627118644066</v>
      </c>
      <c r="D24" s="206">
        <v>47.240372881355938</v>
      </c>
      <c r="E24" s="206">
        <v>55.301999999999985</v>
      </c>
      <c r="G24" s="609"/>
    </row>
    <row r="25" spans="1:11" x14ac:dyDescent="0.2">
      <c r="A25" s="194" t="s">
        <v>540</v>
      </c>
      <c r="B25" s="205">
        <v>174.80714285714288</v>
      </c>
      <c r="C25" s="206">
        <v>30.338429752066123</v>
      </c>
      <c r="D25" s="206">
        <v>52.425213105076736</v>
      </c>
      <c r="E25" s="206">
        <v>92.043500000000023</v>
      </c>
      <c r="G25" s="609"/>
    </row>
    <row r="26" spans="1:11" x14ac:dyDescent="0.2">
      <c r="A26" s="3" t="s">
        <v>281</v>
      </c>
      <c r="B26" s="205">
        <v>152.25137987672784</v>
      </c>
      <c r="C26" s="206">
        <v>28.469770220851547</v>
      </c>
      <c r="D26" s="206">
        <v>40.099388101107181</v>
      </c>
      <c r="E26" s="206">
        <v>83.682221554769114</v>
      </c>
      <c r="G26" s="609"/>
    </row>
    <row r="27" spans="1:11" x14ac:dyDescent="0.2">
      <c r="A27" s="194" t="s">
        <v>236</v>
      </c>
      <c r="B27" s="205">
        <v>165.3857142857143</v>
      </c>
      <c r="C27" s="206">
        <v>30.925783972125441</v>
      </c>
      <c r="D27" s="206">
        <v>50.399930313588854</v>
      </c>
      <c r="E27" s="206">
        <v>84.06</v>
      </c>
      <c r="G27" s="609"/>
    </row>
    <row r="28" spans="1:11" x14ac:dyDescent="0.2">
      <c r="A28" s="194" t="s">
        <v>542</v>
      </c>
      <c r="B28" s="203">
        <v>143.62736914784418</v>
      </c>
      <c r="C28" s="92">
        <v>24.92706406698122</v>
      </c>
      <c r="D28" s="92">
        <v>39.623537126520731</v>
      </c>
      <c r="E28" s="92">
        <v>79.07676795434223</v>
      </c>
      <c r="G28" s="609"/>
    </row>
    <row r="29" spans="1:11" x14ac:dyDescent="0.2">
      <c r="A29" s="3" t="s">
        <v>282</v>
      </c>
      <c r="B29" s="205">
        <v>155.36953373137578</v>
      </c>
      <c r="C29" s="206">
        <v>24.806900343665042</v>
      </c>
      <c r="D29" s="206">
        <v>46.567528905090619</v>
      </c>
      <c r="E29" s="206">
        <v>83.995104482620121</v>
      </c>
      <c r="G29" s="609"/>
    </row>
    <row r="30" spans="1:11" x14ac:dyDescent="0.2">
      <c r="A30" s="3" t="s">
        <v>237</v>
      </c>
      <c r="B30" s="203">
        <v>157.79294650966102</v>
      </c>
      <c r="C30" s="92">
        <v>31.558589301932205</v>
      </c>
      <c r="D30" s="92">
        <v>37.859757583512916</v>
      </c>
      <c r="E30" s="92">
        <v>88.374599624215904</v>
      </c>
      <c r="G30" s="609"/>
    </row>
    <row r="31" spans="1:11" x14ac:dyDescent="0.2">
      <c r="A31" s="641" t="s">
        <v>283</v>
      </c>
      <c r="B31" s="642">
        <v>161.61335070712062</v>
      </c>
      <c r="C31" s="642">
        <v>28.942007773333557</v>
      </c>
      <c r="D31" s="642">
        <v>50.878283668024054</v>
      </c>
      <c r="E31" s="642">
        <v>81.793059265763006</v>
      </c>
      <c r="G31" s="609"/>
    </row>
    <row r="32" spans="1:11" x14ac:dyDescent="0.2">
      <c r="A32" s="640" t="s">
        <v>284</v>
      </c>
      <c r="B32" s="639">
        <v>164.25048840403741</v>
      </c>
      <c r="C32" s="639">
        <v>29.009246408123534</v>
      </c>
      <c r="D32" s="639">
        <v>53.711698743539941</v>
      </c>
      <c r="E32" s="639">
        <v>81.529543252373941</v>
      </c>
      <c r="G32" s="609"/>
      <c r="H32" s="610"/>
      <c r="I32" s="610"/>
      <c r="J32" s="610"/>
      <c r="K32" s="610"/>
    </row>
    <row r="33" spans="1:11" x14ac:dyDescent="0.2">
      <c r="A33" s="638" t="s">
        <v>285</v>
      </c>
      <c r="B33" s="643">
        <v>14.39225094332312</v>
      </c>
      <c r="C33" s="643">
        <v>3.0007919727929568</v>
      </c>
      <c r="D33" s="643">
        <v>15.669384675299071</v>
      </c>
      <c r="E33" s="643">
        <v>-4.2779257047689043</v>
      </c>
      <c r="G33" s="609"/>
      <c r="H33" s="610"/>
      <c r="I33" s="610"/>
      <c r="J33" s="610"/>
      <c r="K33" s="610"/>
    </row>
    <row r="34" spans="1:11" x14ac:dyDescent="0.2">
      <c r="A34" s="80"/>
      <c r="B34" s="3"/>
      <c r="C34" s="3"/>
      <c r="D34" s="3"/>
      <c r="E34" s="55" t="s">
        <v>565</v>
      </c>
    </row>
    <row r="35" spans="1:11" s="1" customFormat="1" x14ac:dyDescent="0.2">
      <c r="A35" s="806" t="s">
        <v>644</v>
      </c>
      <c r="B35" s="806"/>
      <c r="C35" s="806"/>
      <c r="D35" s="806"/>
      <c r="E35" s="806"/>
    </row>
    <row r="36" spans="1:11" s="1" customFormat="1" x14ac:dyDescent="0.2">
      <c r="A36" s="806"/>
      <c r="B36" s="806"/>
      <c r="C36" s="806"/>
      <c r="D36" s="806"/>
      <c r="E36" s="806"/>
    </row>
    <row r="37" spans="1:11" s="1" customFormat="1" x14ac:dyDescent="0.2">
      <c r="A37" s="806"/>
      <c r="B37" s="806"/>
      <c r="C37" s="806"/>
      <c r="D37" s="806"/>
      <c r="E37" s="80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5" t="s">
        <v>35</v>
      </c>
      <c r="B1" s="765"/>
      <c r="C1" s="765"/>
    </row>
    <row r="2" spans="1:3" x14ac:dyDescent="0.2">
      <c r="A2" s="765"/>
      <c r="B2" s="765"/>
      <c r="C2" s="765"/>
    </row>
    <row r="3" spans="1:3" x14ac:dyDescent="0.2">
      <c r="A3" s="54"/>
      <c r="B3" s="3"/>
      <c r="C3" s="55" t="s">
        <v>256</v>
      </c>
    </row>
    <row r="4" spans="1:3" x14ac:dyDescent="0.2">
      <c r="A4" s="57"/>
      <c r="B4" s="201" t="s">
        <v>261</v>
      </c>
      <c r="C4" s="201" t="s">
        <v>264</v>
      </c>
    </row>
    <row r="5" spans="1:3" x14ac:dyDescent="0.2">
      <c r="A5" s="666" t="s">
        <v>265</v>
      </c>
      <c r="B5" s="667">
        <v>99.326499999999996</v>
      </c>
      <c r="C5" s="668">
        <v>72.417142857142863</v>
      </c>
    </row>
    <row r="6" spans="1:3" x14ac:dyDescent="0.2">
      <c r="A6" s="202" t="s">
        <v>266</v>
      </c>
      <c r="B6" s="461">
        <v>107.8689285714286</v>
      </c>
      <c r="C6" s="462">
        <v>69.790928571428566</v>
      </c>
    </row>
    <row r="7" spans="1:3" x14ac:dyDescent="0.2">
      <c r="A7" s="202" t="s">
        <v>267</v>
      </c>
      <c r="B7" s="461">
        <v>116.5497142857143</v>
      </c>
      <c r="C7" s="462">
        <v>71.676678571428582</v>
      </c>
    </row>
    <row r="8" spans="1:3" x14ac:dyDescent="0.2">
      <c r="A8" s="202" t="s">
        <v>233</v>
      </c>
      <c r="B8" s="461">
        <v>87.96142857142857</v>
      </c>
      <c r="C8" s="462">
        <v>70.969571428571442</v>
      </c>
    </row>
    <row r="9" spans="1:3" x14ac:dyDescent="0.2">
      <c r="A9" s="202" t="s">
        <v>268</v>
      </c>
      <c r="B9" s="461">
        <v>0</v>
      </c>
      <c r="C9" s="462">
        <v>0</v>
      </c>
    </row>
    <row r="10" spans="1:3" x14ac:dyDescent="0.2">
      <c r="A10" s="202" t="s">
        <v>269</v>
      </c>
      <c r="B10" s="461">
        <v>105.90899999999999</v>
      </c>
      <c r="C10" s="462">
        <v>80.529285714285706</v>
      </c>
    </row>
    <row r="11" spans="1:3" x14ac:dyDescent="0.2">
      <c r="A11" s="202" t="s">
        <v>270</v>
      </c>
      <c r="B11" s="461">
        <v>94.642857142857139</v>
      </c>
      <c r="C11" s="462">
        <v>70.100285714285718</v>
      </c>
    </row>
    <row r="12" spans="1:3" x14ac:dyDescent="0.2">
      <c r="A12" s="202" t="s">
        <v>271</v>
      </c>
      <c r="B12" s="461">
        <v>189.20009415398843</v>
      </c>
      <c r="C12" s="462">
        <v>104.27022845758582</v>
      </c>
    </row>
    <row r="13" spans="1:3" x14ac:dyDescent="0.2">
      <c r="A13" s="202" t="s">
        <v>272</v>
      </c>
      <c r="B13" s="461">
        <v>0</v>
      </c>
      <c r="C13" s="462">
        <v>0</v>
      </c>
    </row>
    <row r="14" spans="1:3" x14ac:dyDescent="0.2">
      <c r="A14" s="202" t="s">
        <v>273</v>
      </c>
      <c r="B14" s="461">
        <v>123.70064285714287</v>
      </c>
      <c r="C14" s="462">
        <v>70.585892857142852</v>
      </c>
    </row>
    <row r="15" spans="1:3" x14ac:dyDescent="0.2">
      <c r="A15" s="202" t="s">
        <v>205</v>
      </c>
      <c r="B15" s="461">
        <v>110.48571428571429</v>
      </c>
      <c r="C15" s="462">
        <v>86.271428571428572</v>
      </c>
    </row>
    <row r="16" spans="1:3" x14ac:dyDescent="0.2">
      <c r="A16" s="202" t="s">
        <v>274</v>
      </c>
      <c r="B16" s="461">
        <v>138.63928571428571</v>
      </c>
      <c r="C16" s="462">
        <v>84.225892857142853</v>
      </c>
    </row>
    <row r="17" spans="1:3" x14ac:dyDescent="0.2">
      <c r="A17" s="202" t="s">
        <v>234</v>
      </c>
      <c r="B17" s="461">
        <v>121.02592857142858</v>
      </c>
      <c r="C17" s="462">
        <v>85.234892857142867</v>
      </c>
    </row>
    <row r="18" spans="1:3" x14ac:dyDescent="0.2">
      <c r="A18" s="202" t="s">
        <v>235</v>
      </c>
      <c r="B18" s="461">
        <v>125.89642857142857</v>
      </c>
      <c r="C18" s="462">
        <v>72.292642857142866</v>
      </c>
    </row>
    <row r="19" spans="1:3" x14ac:dyDescent="0.2">
      <c r="A19" s="202" t="s">
        <v>275</v>
      </c>
      <c r="B19" s="461">
        <v>158.82227568786931</v>
      </c>
      <c r="C19" s="462">
        <v>87.457177452651493</v>
      </c>
    </row>
    <row r="20" spans="1:3" x14ac:dyDescent="0.2">
      <c r="A20" s="202" t="s">
        <v>276</v>
      </c>
      <c r="B20" s="461">
        <v>102.84750000000001</v>
      </c>
      <c r="C20" s="462">
        <v>68.697392857142844</v>
      </c>
    </row>
    <row r="21" spans="1:3" x14ac:dyDescent="0.2">
      <c r="A21" s="202" t="s">
        <v>206</v>
      </c>
      <c r="B21" s="461">
        <v>147.86124999999998</v>
      </c>
      <c r="C21" s="462">
        <v>80.876607142857139</v>
      </c>
    </row>
    <row r="22" spans="1:3" x14ac:dyDescent="0.2">
      <c r="A22" s="202" t="s">
        <v>277</v>
      </c>
      <c r="B22" s="461">
        <v>136.82849999999999</v>
      </c>
      <c r="C22" s="462">
        <v>81.86139285714286</v>
      </c>
    </row>
    <row r="23" spans="1:3" x14ac:dyDescent="0.2">
      <c r="A23" s="202" t="s">
        <v>278</v>
      </c>
      <c r="B23" s="461">
        <v>101.39042857142859</v>
      </c>
      <c r="C23" s="462">
        <v>72.433749999999989</v>
      </c>
    </row>
    <row r="24" spans="1:3" x14ac:dyDescent="0.2">
      <c r="A24" s="202" t="s">
        <v>279</v>
      </c>
      <c r="B24" s="461">
        <v>96.007142857142853</v>
      </c>
      <c r="C24" s="462">
        <v>72.520785714285722</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107.89781561715249</v>
      </c>
      <c r="C27" s="462">
        <v>82.17376001003268</v>
      </c>
    </row>
    <row r="28" spans="1:3" x14ac:dyDescent="0.2">
      <c r="A28" s="202" t="s">
        <v>236</v>
      </c>
      <c r="B28" s="461">
        <v>161.07142857142858</v>
      </c>
      <c r="C28" s="462">
        <v>81.273714285714291</v>
      </c>
    </row>
    <row r="29" spans="1:3" x14ac:dyDescent="0.2">
      <c r="A29" s="202" t="s">
        <v>542</v>
      </c>
      <c r="B29" s="461">
        <v>93.265553717814086</v>
      </c>
      <c r="C29" s="462">
        <v>68.030924927054286</v>
      </c>
    </row>
    <row r="30" spans="1:3" x14ac:dyDescent="0.2">
      <c r="A30" s="202" t="s">
        <v>282</v>
      </c>
      <c r="B30" s="461">
        <v>96.032956634214258</v>
      </c>
      <c r="C30" s="462">
        <v>78.519877302135512</v>
      </c>
    </row>
    <row r="31" spans="1:3" x14ac:dyDescent="0.2">
      <c r="A31" s="202" t="s">
        <v>237</v>
      </c>
      <c r="B31" s="461">
        <v>127.47856934724913</v>
      </c>
      <c r="C31" s="462">
        <v>64.113514469962652</v>
      </c>
    </row>
    <row r="32" spans="1:3" x14ac:dyDescent="0.2">
      <c r="A32" s="641" t="s">
        <v>283</v>
      </c>
      <c r="B32" s="645">
        <v>111.17444151918866</v>
      </c>
      <c r="C32" s="645">
        <v>75.511886854695064</v>
      </c>
    </row>
    <row r="33" spans="1:5" x14ac:dyDescent="0.2">
      <c r="A33" s="640" t="s">
        <v>284</v>
      </c>
      <c r="B33" s="644">
        <v>109.78004075473886</v>
      </c>
      <c r="C33" s="644">
        <v>74.840510973764452</v>
      </c>
    </row>
    <row r="34" spans="1:5" x14ac:dyDescent="0.2">
      <c r="A34" s="638" t="s">
        <v>285</v>
      </c>
      <c r="B34" s="654">
        <v>10.453540754738867</v>
      </c>
      <c r="C34" s="654">
        <v>2.4233681166215888</v>
      </c>
    </row>
    <row r="35" spans="1:5" x14ac:dyDescent="0.2">
      <c r="A35" s="80"/>
      <c r="B35" s="3"/>
      <c r="C35" s="55" t="s">
        <v>510</v>
      </c>
    </row>
    <row r="36" spans="1:5" x14ac:dyDescent="0.2">
      <c r="A36" s="80" t="s">
        <v>480</v>
      </c>
      <c r="B36" s="80"/>
      <c r="C36" s="80"/>
    </row>
    <row r="37" spans="1:5" s="1" customFormat="1" x14ac:dyDescent="0.2">
      <c r="A37" s="806"/>
      <c r="B37" s="806"/>
      <c r="C37" s="806"/>
      <c r="D37" s="806"/>
      <c r="E37" s="806"/>
    </row>
    <row r="38" spans="1:5" s="1" customFormat="1" x14ac:dyDescent="0.2">
      <c r="A38" s="806"/>
      <c r="B38" s="806"/>
      <c r="C38" s="806"/>
      <c r="D38" s="806"/>
      <c r="E38" s="806"/>
    </row>
    <row r="39" spans="1:5" s="1" customFormat="1" x14ac:dyDescent="0.2">
      <c r="A39" s="806"/>
      <c r="B39" s="806"/>
      <c r="C39" s="806"/>
      <c r="D39" s="806"/>
      <c r="E39" s="80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t="s">
        <v>505</v>
      </c>
      <c r="J3" s="145" t="s">
        <v>505</v>
      </c>
      <c r="K3" s="145" t="s">
        <v>505</v>
      </c>
      <c r="L3" s="145">
        <v>2025</v>
      </c>
      <c r="M3" s="145" t="s">
        <v>505</v>
      </c>
    </row>
    <row r="4" spans="1:13" x14ac:dyDescent="0.2">
      <c r="A4" s="439"/>
      <c r="B4" s="536">
        <v>45352</v>
      </c>
      <c r="C4" s="536">
        <v>45383</v>
      </c>
      <c r="D4" s="536">
        <v>45413</v>
      </c>
      <c r="E4" s="536">
        <v>45444</v>
      </c>
      <c r="F4" s="536">
        <v>45474</v>
      </c>
      <c r="G4" s="536">
        <v>45505</v>
      </c>
      <c r="H4" s="536">
        <v>45536</v>
      </c>
      <c r="I4" s="536">
        <v>45566</v>
      </c>
      <c r="J4" s="536">
        <v>45597</v>
      </c>
      <c r="K4" s="536">
        <v>45627</v>
      </c>
      <c r="L4" s="536">
        <v>45658</v>
      </c>
      <c r="M4" s="536">
        <v>45689</v>
      </c>
    </row>
    <row r="5" spans="1:13" x14ac:dyDescent="0.2">
      <c r="A5" s="537" t="s">
        <v>287</v>
      </c>
      <c r="B5" s="538">
        <v>85.408500000000004</v>
      </c>
      <c r="C5" s="538">
        <v>89.938095238095229</v>
      </c>
      <c r="D5" s="538">
        <v>81.746190476190492</v>
      </c>
      <c r="E5" s="538">
        <v>82.246000000000009</v>
      </c>
      <c r="F5" s="538">
        <v>85.153043478260869</v>
      </c>
      <c r="G5" s="538">
        <v>80.355238095238079</v>
      </c>
      <c r="H5" s="538">
        <v>74.016666666666666</v>
      </c>
      <c r="I5" s="538">
        <v>75.632608695652166</v>
      </c>
      <c r="J5" s="538">
        <v>74.345238095238102</v>
      </c>
      <c r="K5" s="538">
        <v>73.814999999999998</v>
      </c>
      <c r="L5" s="538">
        <v>79.302727272727282</v>
      </c>
      <c r="M5" s="538">
        <v>75.42</v>
      </c>
    </row>
    <row r="6" spans="1:13" x14ac:dyDescent="0.2">
      <c r="A6" s="539" t="s">
        <v>288</v>
      </c>
      <c r="B6" s="538">
        <v>81.278000000000006</v>
      </c>
      <c r="C6" s="538">
        <v>85.347272727272724</v>
      </c>
      <c r="D6" s="538">
        <v>80.024545454545489</v>
      </c>
      <c r="E6" s="538">
        <v>79.767368421052609</v>
      </c>
      <c r="F6" s="538">
        <v>81.800454545454542</v>
      </c>
      <c r="G6" s="538">
        <v>76.683181818181822</v>
      </c>
      <c r="H6" s="538">
        <v>70.236000000000004</v>
      </c>
      <c r="I6" s="538">
        <v>72.164347826086953</v>
      </c>
      <c r="J6" s="538">
        <v>69.987000000000009</v>
      </c>
      <c r="K6" s="538">
        <v>70.052857142857135</v>
      </c>
      <c r="L6" s="538">
        <v>75.742500000000007</v>
      </c>
      <c r="M6" s="538">
        <v>71.533157894736831</v>
      </c>
    </row>
    <row r="7" spans="1:13" x14ac:dyDescent="0.2">
      <c r="A7" s="540" t="s">
        <v>289</v>
      </c>
      <c r="B7" s="541">
        <v>1.0872199999999999</v>
      </c>
      <c r="C7" s="541">
        <v>1.0727761904761905</v>
      </c>
      <c r="D7" s="541">
        <v>1.0812227272727271</v>
      </c>
      <c r="E7" s="541">
        <v>1.0759000000000001</v>
      </c>
      <c r="F7" s="541">
        <v>1.0844086956521737</v>
      </c>
      <c r="G7" s="541">
        <v>1.1012181818181814</v>
      </c>
      <c r="H7" s="541">
        <v>1.1105999999999998</v>
      </c>
      <c r="I7" s="541">
        <v>1.0904347826086958</v>
      </c>
      <c r="J7" s="541">
        <v>1.0630142857142857</v>
      </c>
      <c r="K7" s="541">
        <v>1.0478749999999999</v>
      </c>
      <c r="L7" s="541">
        <v>1.0353727272727273</v>
      </c>
      <c r="M7" s="541">
        <v>1.0412500000000002</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t="s">
        <v>505</v>
      </c>
      <c r="J3" s="145" t="s">
        <v>505</v>
      </c>
      <c r="K3" s="145" t="s">
        <v>505</v>
      </c>
      <c r="L3" s="145">
        <v>2025</v>
      </c>
      <c r="M3" s="145" t="s">
        <v>505</v>
      </c>
    </row>
    <row r="4" spans="1:13" x14ac:dyDescent="0.2">
      <c r="A4" s="439"/>
      <c r="B4" s="536">
        <v>45352</v>
      </c>
      <c r="C4" s="536">
        <v>45383</v>
      </c>
      <c r="D4" s="536">
        <v>45413</v>
      </c>
      <c r="E4" s="536">
        <v>45444</v>
      </c>
      <c r="F4" s="536">
        <v>45474</v>
      </c>
      <c r="G4" s="536">
        <v>45505</v>
      </c>
      <c r="H4" s="536">
        <v>45536</v>
      </c>
      <c r="I4" s="536">
        <v>45566</v>
      </c>
      <c r="J4" s="536">
        <v>45597</v>
      </c>
      <c r="K4" s="536">
        <v>45627</v>
      </c>
      <c r="L4" s="536">
        <v>45658</v>
      </c>
      <c r="M4" s="536">
        <v>45689</v>
      </c>
    </row>
    <row r="5" spans="1:13" x14ac:dyDescent="0.2">
      <c r="A5" s="484" t="s">
        <v>291</v>
      </c>
      <c r="B5" s="395"/>
      <c r="C5" s="395"/>
      <c r="D5" s="395"/>
      <c r="E5" s="395"/>
      <c r="F5" s="395"/>
      <c r="G5" s="395"/>
      <c r="H5" s="395"/>
      <c r="I5" s="395"/>
      <c r="J5" s="395"/>
      <c r="K5" s="395"/>
      <c r="L5" s="395"/>
      <c r="M5" s="395"/>
    </row>
    <row r="6" spans="1:13" x14ac:dyDescent="0.2">
      <c r="A6" s="544" t="s">
        <v>292</v>
      </c>
      <c r="B6" s="394">
        <v>85.329047619047628</v>
      </c>
      <c r="C6" s="394">
        <v>89.192727272727282</v>
      </c>
      <c r="D6" s="394">
        <v>83.605652173913043</v>
      </c>
      <c r="E6" s="394">
        <v>84.632500000000022</v>
      </c>
      <c r="F6" s="394">
        <v>87.233913043478282</v>
      </c>
      <c r="G6" s="394">
        <v>82.981818181818184</v>
      </c>
      <c r="H6" s="394">
        <v>75.045238095238091</v>
      </c>
      <c r="I6" s="394">
        <v>75.723478260869584</v>
      </c>
      <c r="J6" s="394">
        <v>73.05523809523811</v>
      </c>
      <c r="K6" s="394">
        <v>72.872727272727289</v>
      </c>
      <c r="L6" s="394">
        <v>76.92217391304348</v>
      </c>
      <c r="M6" s="394">
        <v>75.149500000000003</v>
      </c>
    </row>
    <row r="7" spans="1:13" x14ac:dyDescent="0.2">
      <c r="A7" s="544" t="s">
        <v>293</v>
      </c>
      <c r="B7" s="394">
        <v>86.469500000000011</v>
      </c>
      <c r="C7" s="394">
        <v>90.96238095238094</v>
      </c>
      <c r="D7" s="394">
        <v>84.523333333333341</v>
      </c>
      <c r="E7" s="394">
        <v>84.105263157894726</v>
      </c>
      <c r="F7" s="394">
        <v>85.281304347826079</v>
      </c>
      <c r="G7" s="394">
        <v>80.162380952380943</v>
      </c>
      <c r="H7" s="394">
        <v>73.895238095238099</v>
      </c>
      <c r="I7" s="394">
        <v>76.25272727272727</v>
      </c>
      <c r="J7" s="394">
        <v>74.100476190476186</v>
      </c>
      <c r="K7" s="394">
        <v>73.957142857142841</v>
      </c>
      <c r="L7" s="394">
        <v>81.073499999999996</v>
      </c>
      <c r="M7" s="394">
        <v>76.306000000000012</v>
      </c>
    </row>
    <row r="8" spans="1:13" x14ac:dyDescent="0.2">
      <c r="A8" s="544" t="s">
        <v>546</v>
      </c>
      <c r="B8" s="394">
        <v>83.676666666666648</v>
      </c>
      <c r="C8" s="394">
        <v>87.63818181818182</v>
      </c>
      <c r="D8" s="394">
        <v>82.146956521739142</v>
      </c>
      <c r="E8" s="394">
        <v>83.182500000000005</v>
      </c>
      <c r="F8" s="394">
        <v>85.783913043478265</v>
      </c>
      <c r="G8" s="394">
        <v>81.484090909090909</v>
      </c>
      <c r="H8" s="394">
        <v>73.588095238095221</v>
      </c>
      <c r="I8" s="394">
        <v>74.377826086956517</v>
      </c>
      <c r="J8" s="394">
        <v>72.333809523809506</v>
      </c>
      <c r="K8" s="394">
        <v>71.422727272727286</v>
      </c>
      <c r="L8" s="394">
        <v>75.711304347826072</v>
      </c>
      <c r="M8" s="394">
        <v>73.746999999999986</v>
      </c>
    </row>
    <row r="9" spans="1:13" x14ac:dyDescent="0.2">
      <c r="A9" s="544" t="s">
        <v>547</v>
      </c>
      <c r="B9" s="394">
        <v>81.926666666666648</v>
      </c>
      <c r="C9" s="394">
        <v>85.88818181818182</v>
      </c>
      <c r="D9" s="394">
        <v>80.396956521739142</v>
      </c>
      <c r="E9" s="394">
        <v>81.337500000000006</v>
      </c>
      <c r="F9" s="394">
        <v>83.933913043478256</v>
      </c>
      <c r="G9" s="394">
        <v>79.681818181818159</v>
      </c>
      <c r="H9" s="394">
        <v>71.788095238095252</v>
      </c>
      <c r="I9" s="394">
        <v>72.577826086956534</v>
      </c>
      <c r="J9" s="394">
        <v>70.533809523809524</v>
      </c>
      <c r="K9" s="394">
        <v>69.622727272727289</v>
      </c>
      <c r="L9" s="394">
        <v>73.911304347826089</v>
      </c>
      <c r="M9" s="394">
        <v>71.947000000000003</v>
      </c>
    </row>
    <row r="10" spans="1:13" x14ac:dyDescent="0.2">
      <c r="A10" s="545" t="s">
        <v>295</v>
      </c>
      <c r="B10" s="446">
        <v>86.256999999999977</v>
      </c>
      <c r="C10" s="446">
        <v>90.78619047619047</v>
      </c>
      <c r="D10" s="446">
        <v>82.597619047619048</v>
      </c>
      <c r="E10" s="446">
        <v>83.095499999999987</v>
      </c>
      <c r="F10" s="446">
        <v>86.003478260869542</v>
      </c>
      <c r="G10" s="446">
        <v>81.203333333333319</v>
      </c>
      <c r="H10" s="446">
        <v>74.866190476190482</v>
      </c>
      <c r="I10" s="446">
        <v>76.481739130434789</v>
      </c>
      <c r="J10" s="446">
        <v>75.196190476190466</v>
      </c>
      <c r="K10" s="446">
        <v>74.656999999999996</v>
      </c>
      <c r="L10" s="446">
        <v>80.167727272727262</v>
      </c>
      <c r="M10" s="446">
        <v>76.256999999999991</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85.957000000000022</v>
      </c>
      <c r="C12" s="394">
        <v>90.486190476190473</v>
      </c>
      <c r="D12" s="394">
        <v>82.297619047619051</v>
      </c>
      <c r="E12" s="394">
        <v>82.795499999999976</v>
      </c>
      <c r="F12" s="394">
        <v>85.703478260869574</v>
      </c>
      <c r="G12" s="394">
        <v>80.903333333333322</v>
      </c>
      <c r="H12" s="394">
        <v>74.566190476190485</v>
      </c>
      <c r="I12" s="394">
        <v>76.181739130434792</v>
      </c>
      <c r="J12" s="394">
        <v>74.896190476190469</v>
      </c>
      <c r="K12" s="394">
        <v>74.356999999999999</v>
      </c>
      <c r="L12" s="394">
        <v>79.867727272727265</v>
      </c>
      <c r="M12" s="394">
        <v>75.957000000000008</v>
      </c>
    </row>
    <row r="13" spans="1:13" x14ac:dyDescent="0.2">
      <c r="A13" s="544" t="s">
        <v>297</v>
      </c>
      <c r="B13" s="394">
        <v>85.351904761904763</v>
      </c>
      <c r="C13" s="394">
        <v>89.360000000000014</v>
      </c>
      <c r="D13" s="394">
        <v>81.153913043478255</v>
      </c>
      <c r="E13" s="394">
        <v>80.995999999999995</v>
      </c>
      <c r="F13" s="394">
        <v>84.13130434782606</v>
      </c>
      <c r="G13" s="394">
        <v>79.818181818181799</v>
      </c>
      <c r="H13" s="394">
        <v>73.045238095238091</v>
      </c>
      <c r="I13" s="394">
        <v>74.256521739130434</v>
      </c>
      <c r="J13" s="394">
        <v>72.161904761904779</v>
      </c>
      <c r="K13" s="394">
        <v>71.840000000000018</v>
      </c>
      <c r="L13" s="394">
        <v>77.372608695652175</v>
      </c>
      <c r="M13" s="394">
        <v>74.283999999999978</v>
      </c>
    </row>
    <row r="14" spans="1:13" x14ac:dyDescent="0.2">
      <c r="A14" s="544" t="s">
        <v>298</v>
      </c>
      <c r="B14" s="394">
        <v>88.801999999999992</v>
      </c>
      <c r="C14" s="394">
        <v>93.117142857142866</v>
      </c>
      <c r="D14" s="394">
        <v>84.007142857142853</v>
      </c>
      <c r="E14" s="394">
        <v>83.635499999999993</v>
      </c>
      <c r="F14" s="394">
        <v>87.27739130434783</v>
      </c>
      <c r="G14" s="394">
        <v>82.881904761904764</v>
      </c>
      <c r="H14" s="394">
        <v>76.047142857142873</v>
      </c>
      <c r="I14" s="394">
        <v>76.694782608695647</v>
      </c>
      <c r="J14" s="394">
        <v>75.436666666666653</v>
      </c>
      <c r="K14" s="394">
        <v>74.717000000000013</v>
      </c>
      <c r="L14" s="394">
        <v>80.756363636363645</v>
      </c>
      <c r="M14" s="394">
        <v>77.079499999999996</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76.591500000000011</v>
      </c>
      <c r="C16" s="394">
        <v>81.245238095238093</v>
      </c>
      <c r="D16" s="394">
        <v>73.217142857142861</v>
      </c>
      <c r="E16" s="394">
        <v>74.822499999999977</v>
      </c>
      <c r="F16" s="394">
        <v>78.833913043478262</v>
      </c>
      <c r="G16" s="394">
        <v>74.233333333333348</v>
      </c>
      <c r="H16" s="394">
        <v>68.620952380952403</v>
      </c>
      <c r="I16" s="394">
        <v>69.061739130434759</v>
      </c>
      <c r="J16" s="394">
        <v>67.758095238095251</v>
      </c>
      <c r="K16" s="394">
        <v>67.417500000000018</v>
      </c>
      <c r="L16" s="394">
        <v>72.650454545454565</v>
      </c>
      <c r="M16" s="394">
        <v>68.270499999999998</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81.278000000000006</v>
      </c>
      <c r="C18" s="394">
        <v>85.347272727272724</v>
      </c>
      <c r="D18" s="394">
        <v>80.024545454545489</v>
      </c>
      <c r="E18" s="394">
        <v>79.767368421052609</v>
      </c>
      <c r="F18" s="394">
        <v>81.800454545454542</v>
      </c>
      <c r="G18" s="394">
        <v>76.683181818181822</v>
      </c>
      <c r="H18" s="394">
        <v>70.236000000000004</v>
      </c>
      <c r="I18" s="394">
        <v>72.164347826086953</v>
      </c>
      <c r="J18" s="394">
        <v>69.987000000000009</v>
      </c>
      <c r="K18" s="394">
        <v>70.052857142857135</v>
      </c>
      <c r="L18" s="394">
        <v>75.742500000000007</v>
      </c>
      <c r="M18" s="394">
        <v>71.533157894736831</v>
      </c>
    </row>
    <row r="19" spans="1:13" x14ac:dyDescent="0.2">
      <c r="A19" s="545" t="s">
        <v>302</v>
      </c>
      <c r="B19" s="446">
        <v>74.138095238095218</v>
      </c>
      <c r="C19" s="446">
        <v>78.702727272727259</v>
      </c>
      <c r="D19" s="446">
        <v>73.554782608695646</v>
      </c>
      <c r="E19" s="446">
        <v>74.212000000000003</v>
      </c>
      <c r="F19" s="446">
        <v>74.760000000000005</v>
      </c>
      <c r="G19" s="446">
        <v>70.445909090909083</v>
      </c>
      <c r="H19" s="446">
        <v>63.910952380952388</v>
      </c>
      <c r="I19" s="446">
        <v>66.305652173913046</v>
      </c>
      <c r="J19" s="446">
        <v>64.202380952380935</v>
      </c>
      <c r="K19" s="446">
        <v>64.433636363636367</v>
      </c>
      <c r="L19" s="446">
        <v>69.027826086956523</v>
      </c>
      <c r="M19" s="446">
        <v>67.109500000000011</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88.098499999999987</v>
      </c>
      <c r="C21" s="394">
        <v>91.625238095238089</v>
      </c>
      <c r="D21" s="394">
        <v>83.364285714285714</v>
      </c>
      <c r="E21" s="394">
        <v>83.505499999999984</v>
      </c>
      <c r="F21" s="394">
        <v>87.940434782608691</v>
      </c>
      <c r="G21" s="394">
        <v>83.339047619047619</v>
      </c>
      <c r="H21" s="394">
        <v>76.431904761904775</v>
      </c>
      <c r="I21" s="394">
        <v>76.883043478260873</v>
      </c>
      <c r="J21" s="394">
        <v>75.677142857142869</v>
      </c>
      <c r="K21" s="394">
        <v>75.322500000000005</v>
      </c>
      <c r="L21" s="394">
        <v>80.678181818181827</v>
      </c>
      <c r="M21" s="394">
        <v>76.307999999999993</v>
      </c>
    </row>
    <row r="22" spans="1:13" x14ac:dyDescent="0.2">
      <c r="A22" s="544" t="s">
        <v>305</v>
      </c>
      <c r="B22" s="397">
        <v>86.37299999999999</v>
      </c>
      <c r="C22" s="397">
        <v>90.544285714285721</v>
      </c>
      <c r="D22" s="397">
        <v>81.105238095238093</v>
      </c>
      <c r="E22" s="397">
        <v>82.039999999999992</v>
      </c>
      <c r="F22" s="397">
        <v>86.25826086956522</v>
      </c>
      <c r="G22" s="397">
        <v>82.01761904761905</v>
      </c>
      <c r="H22" s="397">
        <v>75.466666666666669</v>
      </c>
      <c r="I22" s="397">
        <v>76.095217391304345</v>
      </c>
      <c r="J22" s="397">
        <v>75.260476190476197</v>
      </c>
      <c r="K22" s="397">
        <v>74.561999999999983</v>
      </c>
      <c r="L22" s="397">
        <v>79.795909090909106</v>
      </c>
      <c r="M22" s="397">
        <v>75.541499999999999</v>
      </c>
    </row>
    <row r="23" spans="1:13" x14ac:dyDescent="0.2">
      <c r="A23" s="545" t="s">
        <v>306</v>
      </c>
      <c r="B23" s="446">
        <v>86.356999999999985</v>
      </c>
      <c r="C23" s="446">
        <v>90.782857142857139</v>
      </c>
      <c r="D23" s="446">
        <v>82.89761904761906</v>
      </c>
      <c r="E23" s="446">
        <v>83.482999999999976</v>
      </c>
      <c r="F23" s="446">
        <v>86.631739130434795</v>
      </c>
      <c r="G23" s="446">
        <v>81.950952380952359</v>
      </c>
      <c r="H23" s="446">
        <v>75.926190476190484</v>
      </c>
      <c r="I23" s="446">
        <v>76.514347826086961</v>
      </c>
      <c r="J23" s="446">
        <v>75.264761904761912</v>
      </c>
      <c r="K23" s="446">
        <v>75.527500000000003</v>
      </c>
      <c r="L23" s="446">
        <v>80.101818181818189</v>
      </c>
      <c r="M23" s="446">
        <v>76.257000000000005</v>
      </c>
    </row>
    <row r="24" spans="1:13" s="612" customFormat="1" x14ac:dyDescent="0.2">
      <c r="A24" s="546" t="s">
        <v>307</v>
      </c>
      <c r="B24" s="547">
        <v>84.211428571428584</v>
      </c>
      <c r="C24" s="547">
        <v>89.119090909090914</v>
      </c>
      <c r="D24" s="547">
        <v>83.595217391304345</v>
      </c>
      <c r="E24" s="547">
        <v>83.253</v>
      </c>
      <c r="F24" s="547">
        <v>84.426086956521758</v>
      </c>
      <c r="G24" s="547">
        <v>78.3690909090909</v>
      </c>
      <c r="H24" s="547">
        <v>73.59476190476191</v>
      </c>
      <c r="I24" s="547">
        <v>74.499565217391321</v>
      </c>
      <c r="J24" s="547">
        <v>72.97571428571429</v>
      </c>
      <c r="K24" s="547">
        <v>73.068095238095268</v>
      </c>
      <c r="L24" s="547">
        <v>79.454999999999998</v>
      </c>
      <c r="M24" s="547">
        <v>76.808000000000021</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t="s">
        <v>505</v>
      </c>
      <c r="K3" s="145" t="s">
        <v>505</v>
      </c>
      <c r="L3" s="145" t="s">
        <v>505</v>
      </c>
      <c r="M3" s="145">
        <v>2025</v>
      </c>
      <c r="N3" s="145" t="s">
        <v>505</v>
      </c>
    </row>
    <row r="4" spans="1:14" ht="14.1" customHeight="1" x14ac:dyDescent="0.2">
      <c r="C4" s="536">
        <v>45352</v>
      </c>
      <c r="D4" s="536">
        <v>45383</v>
      </c>
      <c r="E4" s="536">
        <v>45413</v>
      </c>
      <c r="F4" s="536">
        <v>45444</v>
      </c>
      <c r="G4" s="536">
        <v>45474</v>
      </c>
      <c r="H4" s="536">
        <v>45505</v>
      </c>
      <c r="I4" s="536">
        <v>45536</v>
      </c>
      <c r="J4" s="536">
        <v>45566</v>
      </c>
      <c r="K4" s="536">
        <v>45597</v>
      </c>
      <c r="L4" s="536">
        <v>45627</v>
      </c>
      <c r="M4" s="536">
        <v>45658</v>
      </c>
      <c r="N4" s="536">
        <v>45689</v>
      </c>
    </row>
    <row r="5" spans="1:14" ht="14.1" customHeight="1" x14ac:dyDescent="0.2">
      <c r="A5" s="809" t="s">
        <v>481</v>
      </c>
      <c r="B5" s="552" t="s">
        <v>309</v>
      </c>
      <c r="C5" s="548">
        <v>884.33952380952383</v>
      </c>
      <c r="D5" s="548">
        <v>930.96045454545458</v>
      </c>
      <c r="E5" s="548">
        <v>854.50565217391295</v>
      </c>
      <c r="F5" s="548">
        <v>814.125</v>
      </c>
      <c r="G5" s="548">
        <v>829.195652173913</v>
      </c>
      <c r="H5" s="548">
        <v>772.60227272727275</v>
      </c>
      <c r="I5" s="548">
        <v>691.83952380952383</v>
      </c>
      <c r="J5" s="548">
        <v>725.945652173913</v>
      </c>
      <c r="K5" s="548">
        <v>691.27380952380952</v>
      </c>
      <c r="L5" s="548">
        <v>685.5513636363637</v>
      </c>
      <c r="M5" s="548">
        <v>732.17391304347825</v>
      </c>
      <c r="N5" s="548">
        <v>729.33799999999997</v>
      </c>
    </row>
    <row r="6" spans="1:14" ht="14.1" customHeight="1" x14ac:dyDescent="0.2">
      <c r="A6" s="810"/>
      <c r="B6" s="553" t="s">
        <v>310</v>
      </c>
      <c r="C6" s="549">
        <v>864.75</v>
      </c>
      <c r="D6" s="549">
        <v>940.51190476190482</v>
      </c>
      <c r="E6" s="549">
        <v>851.20238095238096</v>
      </c>
      <c r="F6" s="549">
        <v>811.0625</v>
      </c>
      <c r="G6" s="549">
        <v>822.79347826086962</v>
      </c>
      <c r="H6" s="549">
        <v>772.20238095238096</v>
      </c>
      <c r="I6" s="549">
        <v>692.38095238095241</v>
      </c>
      <c r="J6" s="549">
        <v>712.89130434782612</v>
      </c>
      <c r="K6" s="549">
        <v>676.20238095238096</v>
      </c>
      <c r="L6" s="549">
        <v>682.96249999999998</v>
      </c>
      <c r="M6" s="549">
        <v>720.71590909090912</v>
      </c>
      <c r="N6" s="549">
        <v>713.53750000000002</v>
      </c>
    </row>
    <row r="7" spans="1:14" ht="14.1" customHeight="1" x14ac:dyDescent="0.2">
      <c r="A7" s="809" t="s">
        <v>513</v>
      </c>
      <c r="B7" s="552" t="s">
        <v>309</v>
      </c>
      <c r="C7" s="550">
        <v>823.73749999999995</v>
      </c>
      <c r="D7" s="550">
        <v>815.96428571428567</v>
      </c>
      <c r="E7" s="550">
        <v>773.25</v>
      </c>
      <c r="F7" s="550">
        <v>789.11249999999995</v>
      </c>
      <c r="G7" s="550">
        <v>794.43478260869563</v>
      </c>
      <c r="H7" s="550">
        <v>735.89285714285711</v>
      </c>
      <c r="I7" s="550">
        <v>682.10714285714289</v>
      </c>
      <c r="J7" s="550">
        <v>701.66304347826087</v>
      </c>
      <c r="K7" s="550">
        <v>708.61904761904759</v>
      </c>
      <c r="L7" s="550">
        <v>686.92499999999995</v>
      </c>
      <c r="M7" s="550">
        <v>731.93181818181813</v>
      </c>
      <c r="N7" s="550">
        <v>721.08749999999998</v>
      </c>
    </row>
    <row r="8" spans="1:14" ht="14.1" customHeight="1" x14ac:dyDescent="0.2">
      <c r="A8" s="810"/>
      <c r="B8" s="553" t="s">
        <v>310</v>
      </c>
      <c r="C8" s="549">
        <v>850.8</v>
      </c>
      <c r="D8" s="549">
        <v>843.96428571428567</v>
      </c>
      <c r="E8" s="549">
        <v>786.10714285714289</v>
      </c>
      <c r="F8" s="549">
        <v>798.875</v>
      </c>
      <c r="G8" s="549">
        <v>803.77173913043475</v>
      </c>
      <c r="H8" s="549">
        <v>744.40476190476193</v>
      </c>
      <c r="I8" s="549">
        <v>685.73809523809518</v>
      </c>
      <c r="J8" s="549">
        <v>711.83695652173913</v>
      </c>
      <c r="K8" s="549">
        <v>713.08333333333337</v>
      </c>
      <c r="L8" s="549">
        <v>694.48749999999995</v>
      </c>
      <c r="M8" s="549">
        <v>747.39772727272725</v>
      </c>
      <c r="N8" s="549">
        <v>733.16250000000002</v>
      </c>
    </row>
    <row r="9" spans="1:14" ht="14.1" customHeight="1" x14ac:dyDescent="0.2">
      <c r="A9" s="809" t="s">
        <v>482</v>
      </c>
      <c r="B9" s="552" t="s">
        <v>309</v>
      </c>
      <c r="C9" s="548">
        <v>816.27380952380952</v>
      </c>
      <c r="D9" s="548">
        <v>799.60227272727275</v>
      </c>
      <c r="E9" s="548">
        <v>739.45652173913038</v>
      </c>
      <c r="F9" s="548">
        <v>761.47500000000002</v>
      </c>
      <c r="G9" s="548">
        <v>766.21739130434787</v>
      </c>
      <c r="H9" s="548">
        <v>704.68181818181813</v>
      </c>
      <c r="I9" s="548">
        <v>661.41714285714284</v>
      </c>
      <c r="J9" s="548">
        <v>676.79347826086962</v>
      </c>
      <c r="K9" s="548">
        <v>679.10714285714289</v>
      </c>
      <c r="L9" s="548">
        <v>672.30681818181813</v>
      </c>
      <c r="M9" s="548">
        <v>714.57608695652175</v>
      </c>
      <c r="N9" s="548">
        <v>704.42499999999995</v>
      </c>
    </row>
    <row r="10" spans="1:14" ht="14.1" customHeight="1" x14ac:dyDescent="0.2">
      <c r="A10" s="810"/>
      <c r="B10" s="553" t="s">
        <v>310</v>
      </c>
      <c r="C10" s="549">
        <v>848.0625</v>
      </c>
      <c r="D10" s="549">
        <v>826.72619047619048</v>
      </c>
      <c r="E10" s="549">
        <v>766.47619047619048</v>
      </c>
      <c r="F10" s="549">
        <v>772.55649999999991</v>
      </c>
      <c r="G10" s="549">
        <v>777.54347826086962</v>
      </c>
      <c r="H10" s="549">
        <v>720.08952380952383</v>
      </c>
      <c r="I10" s="549">
        <v>669.12476190476195</v>
      </c>
      <c r="J10" s="549">
        <v>685.45913043478254</v>
      </c>
      <c r="K10" s="549">
        <v>688.60714285714289</v>
      </c>
      <c r="L10" s="549">
        <v>687.25400000000002</v>
      </c>
      <c r="M10" s="549">
        <v>736.09090909090912</v>
      </c>
      <c r="N10" s="549">
        <v>726.71249999999998</v>
      </c>
    </row>
    <row r="11" spans="1:14" ht="14.1" customHeight="1" x14ac:dyDescent="0.2">
      <c r="A11" s="807" t="s">
        <v>311</v>
      </c>
      <c r="B11" s="552" t="s">
        <v>309</v>
      </c>
      <c r="C11" s="548">
        <v>519.79761904761904</v>
      </c>
      <c r="D11" s="548">
        <v>515.44909090909084</v>
      </c>
      <c r="E11" s="548">
        <v>466.58695652173913</v>
      </c>
      <c r="F11" s="548">
        <v>494.67500000000001</v>
      </c>
      <c r="G11" s="548">
        <v>509.42391304347825</v>
      </c>
      <c r="H11" s="548">
        <v>505.57954545454544</v>
      </c>
      <c r="I11" s="548">
        <v>465.41666666666669</v>
      </c>
      <c r="J11" s="548">
        <v>473.4621739130435</v>
      </c>
      <c r="K11" s="548">
        <v>471.42952380952374</v>
      </c>
      <c r="L11" s="548">
        <v>480.67090909090911</v>
      </c>
      <c r="M11" s="548">
        <v>471.88043478260869</v>
      </c>
      <c r="N11" s="548">
        <v>488.95</v>
      </c>
    </row>
    <row r="12" spans="1:14" ht="14.1" customHeight="1" x14ac:dyDescent="0.2">
      <c r="A12" s="808"/>
      <c r="B12" s="553" t="s">
        <v>310</v>
      </c>
      <c r="C12" s="549">
        <v>498.16250000000002</v>
      </c>
      <c r="D12" s="549">
        <v>506.65476190476193</v>
      </c>
      <c r="E12" s="549">
        <v>472.57142857142856</v>
      </c>
      <c r="F12" s="549">
        <v>474.48750000000001</v>
      </c>
      <c r="G12" s="549">
        <v>487.63043478260869</v>
      </c>
      <c r="H12" s="549">
        <v>461.40476190476193</v>
      </c>
      <c r="I12" s="549">
        <v>445.04761904761904</v>
      </c>
      <c r="J12" s="549">
        <v>465.0978260869565</v>
      </c>
      <c r="K12" s="549">
        <v>473.53571428571428</v>
      </c>
      <c r="L12" s="549">
        <v>458.8</v>
      </c>
      <c r="M12" s="549">
        <v>468.76136363636363</v>
      </c>
      <c r="N12" s="549">
        <v>474.92500000000001</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79">
        <f>INDICE!A3</f>
        <v>45716</v>
      </c>
      <c r="C3" s="777">
        <v>41671</v>
      </c>
      <c r="D3" s="777" t="s">
        <v>115</v>
      </c>
      <c r="E3" s="777"/>
      <c r="F3" s="777" t="s">
        <v>116</v>
      </c>
      <c r="G3" s="777"/>
      <c r="H3" s="777"/>
    </row>
    <row r="4" spans="1:8" ht="25.5" x14ac:dyDescent="0.2">
      <c r="A4" s="66"/>
      <c r="B4" s="184" t="s">
        <v>54</v>
      </c>
      <c r="C4" s="185" t="s">
        <v>445</v>
      </c>
      <c r="D4" s="184" t="s">
        <v>54</v>
      </c>
      <c r="E4" s="185" t="s">
        <v>445</v>
      </c>
      <c r="F4" s="184" t="s">
        <v>54</v>
      </c>
      <c r="G4" s="186" t="s">
        <v>445</v>
      </c>
      <c r="H4" s="185" t="s">
        <v>106</v>
      </c>
    </row>
    <row r="5" spans="1:8" x14ac:dyDescent="0.2">
      <c r="A5" s="3" t="s">
        <v>313</v>
      </c>
      <c r="B5" s="300">
        <v>20985.345000000001</v>
      </c>
      <c r="C5" s="72">
        <v>-3.7367817430140478</v>
      </c>
      <c r="D5" s="71">
        <v>45441.514000000003</v>
      </c>
      <c r="E5" s="329">
        <v>-3.7689262257532876</v>
      </c>
      <c r="F5" s="71">
        <v>224470.68599999999</v>
      </c>
      <c r="G5" s="329">
        <v>2.6598497173606486</v>
      </c>
      <c r="H5" s="303">
        <v>72.094475611239602</v>
      </c>
    </row>
    <row r="6" spans="1:8" x14ac:dyDescent="0.2">
      <c r="A6" s="3" t="s">
        <v>314</v>
      </c>
      <c r="B6" s="301">
        <v>6672.7659999999996</v>
      </c>
      <c r="C6" s="187">
        <v>42.377521272562127</v>
      </c>
      <c r="D6" s="58">
        <v>13749.924000000001</v>
      </c>
      <c r="E6" s="59">
        <v>17.567775204383089</v>
      </c>
      <c r="F6" s="58">
        <v>76776.676000000007</v>
      </c>
      <c r="G6" s="59">
        <v>-17.769784005457716</v>
      </c>
      <c r="H6" s="304">
        <v>24.658784155869895</v>
      </c>
    </row>
    <row r="7" spans="1:8" x14ac:dyDescent="0.2">
      <c r="A7" s="3" t="s">
        <v>315</v>
      </c>
      <c r="B7" s="340">
        <v>822.96</v>
      </c>
      <c r="C7" s="187">
        <v>-0.14790476340697833</v>
      </c>
      <c r="D7" s="95">
        <v>1702.15</v>
      </c>
      <c r="E7" s="73">
        <v>-2.4462513031333084</v>
      </c>
      <c r="F7" s="95">
        <v>10108.93</v>
      </c>
      <c r="G7" s="187">
        <v>3.7107446368123882</v>
      </c>
      <c r="H7" s="441">
        <v>3.2467402328904917</v>
      </c>
    </row>
    <row r="8" spans="1:8" x14ac:dyDescent="0.2">
      <c r="A8" s="209" t="s">
        <v>186</v>
      </c>
      <c r="B8" s="210">
        <v>28481.071</v>
      </c>
      <c r="C8" s="211">
        <v>4.2849659687892112</v>
      </c>
      <c r="D8" s="210">
        <v>60893.588000000003</v>
      </c>
      <c r="E8" s="211">
        <v>0.38276401081293904</v>
      </c>
      <c r="F8" s="210">
        <v>311356.29200000002</v>
      </c>
      <c r="G8" s="211">
        <v>-3.236380404185172</v>
      </c>
      <c r="H8" s="212">
        <v>100</v>
      </c>
    </row>
    <row r="9" spans="1:8" x14ac:dyDescent="0.2">
      <c r="A9" s="213" t="s">
        <v>587</v>
      </c>
      <c r="B9" s="302">
        <v>4467.4620000000004</v>
      </c>
      <c r="C9" s="75">
        <v>3.0398335664771148</v>
      </c>
      <c r="D9" s="74">
        <v>9216.34</v>
      </c>
      <c r="E9" s="75">
        <v>-6.0014570460558536</v>
      </c>
      <c r="F9" s="74">
        <v>54154.290999999997</v>
      </c>
      <c r="G9" s="189">
        <v>-9.7817564544997229</v>
      </c>
      <c r="H9" s="498">
        <v>17.393029269503245</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1" priority="7" operator="equal">
      <formula>0</formula>
    </cfRule>
    <cfRule type="cellIs" dxfId="80" priority="8" operator="between">
      <formula>-0.5</formula>
      <formula>0.5</formula>
    </cfRule>
  </conditionalFormatting>
  <conditionalFormatting sqref="E7">
    <cfRule type="cellIs" dxfId="79" priority="1" operator="between">
      <formula>-0.5</formula>
      <formula>0.5</formula>
    </cfRule>
    <cfRule type="cellIs" dxfId="78" priority="2" operator="between">
      <formula>0</formula>
      <formula>0.49</formula>
    </cfRule>
  </conditionalFormatting>
  <conditionalFormatting sqref="G5">
    <cfRule type="cellIs" dxfId="77" priority="5" operator="equal">
      <formula>0</formula>
    </cfRule>
    <cfRule type="cellIs" dxfId="7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612</v>
      </c>
      <c r="B1" s="53"/>
      <c r="C1" s="53"/>
      <c r="D1" s="6"/>
      <c r="E1" s="6"/>
      <c r="F1" s="6"/>
      <c r="G1" s="6"/>
      <c r="H1" s="3"/>
    </row>
    <row r="2" spans="1:8" x14ac:dyDescent="0.2">
      <c r="A2" s="54"/>
      <c r="B2" s="54"/>
      <c r="C2" s="54"/>
      <c r="D2" s="65"/>
      <c r="E2" s="65"/>
      <c r="F2" s="65"/>
      <c r="G2" s="108"/>
      <c r="H2" s="55" t="s">
        <v>463</v>
      </c>
    </row>
    <row r="3" spans="1:8" ht="14.1" customHeight="1" x14ac:dyDescent="0.2">
      <c r="A3" s="56"/>
      <c r="B3" s="779">
        <f>INDICE!A3</f>
        <v>45716</v>
      </c>
      <c r="C3" s="779">
        <v>41671</v>
      </c>
      <c r="D3" s="777" t="s">
        <v>115</v>
      </c>
      <c r="E3" s="777"/>
      <c r="F3" s="777" t="s">
        <v>116</v>
      </c>
      <c r="G3" s="777"/>
      <c r="H3" s="183"/>
    </row>
    <row r="4" spans="1:8" ht="25.5" x14ac:dyDescent="0.2">
      <c r="A4" s="66"/>
      <c r="B4" s="184" t="s">
        <v>54</v>
      </c>
      <c r="C4" s="185" t="s">
        <v>445</v>
      </c>
      <c r="D4" s="184" t="s">
        <v>54</v>
      </c>
      <c r="E4" s="185" t="s">
        <v>445</v>
      </c>
      <c r="F4" s="184" t="s">
        <v>54</v>
      </c>
      <c r="G4" s="186" t="s">
        <v>445</v>
      </c>
      <c r="H4" s="185" t="s">
        <v>106</v>
      </c>
    </row>
    <row r="5" spans="1:8" x14ac:dyDescent="0.2">
      <c r="A5" s="3" t="s">
        <v>614</v>
      </c>
      <c r="B5" s="300">
        <v>10896.409</v>
      </c>
      <c r="C5" s="72">
        <v>10.02047358118446</v>
      </c>
      <c r="D5" s="71">
        <v>23271.646000000001</v>
      </c>
      <c r="E5" s="72">
        <v>2.063918018515901</v>
      </c>
      <c r="F5" s="71">
        <v>140900.48300000001</v>
      </c>
      <c r="G5" s="59">
        <v>-8.5075071053839402</v>
      </c>
      <c r="H5" s="303">
        <v>45.253777302820652</v>
      </c>
    </row>
    <row r="6" spans="1:8" x14ac:dyDescent="0.2">
      <c r="A6" s="3" t="s">
        <v>613</v>
      </c>
      <c r="B6" s="301">
        <v>7797.9049999999997</v>
      </c>
      <c r="C6" s="187">
        <v>-8.5281259497888602</v>
      </c>
      <c r="D6" s="58">
        <v>16069.31</v>
      </c>
      <c r="E6" s="59">
        <v>-9.4120062488668967</v>
      </c>
      <c r="F6" s="58">
        <v>97199.978000000003</v>
      </c>
      <c r="G6" s="59">
        <v>-3.2521209687976476</v>
      </c>
      <c r="H6" s="304">
        <v>31.21824755030163</v>
      </c>
    </row>
    <row r="7" spans="1:8" x14ac:dyDescent="0.2">
      <c r="A7" s="3" t="s">
        <v>615</v>
      </c>
      <c r="B7" s="340">
        <v>8963.7970000000005</v>
      </c>
      <c r="C7" s="187">
        <v>11.244706790213471</v>
      </c>
      <c r="D7" s="95">
        <v>19850.482</v>
      </c>
      <c r="E7" s="187">
        <v>8.0203223465819438</v>
      </c>
      <c r="F7" s="95">
        <v>63146.900999999998</v>
      </c>
      <c r="G7" s="187">
        <v>9.7191299157016875</v>
      </c>
      <c r="H7" s="441">
        <v>20.28123491398722</v>
      </c>
    </row>
    <row r="8" spans="1:8" x14ac:dyDescent="0.2">
      <c r="A8" s="681" t="s">
        <v>317</v>
      </c>
      <c r="B8" s="340">
        <v>822.96</v>
      </c>
      <c r="C8" s="187">
        <v>-0.14790476340697833</v>
      </c>
      <c r="D8" s="95">
        <v>1702.15</v>
      </c>
      <c r="E8" s="73">
        <v>-2.4462513031333084</v>
      </c>
      <c r="F8" s="95">
        <v>10108.93</v>
      </c>
      <c r="G8" s="187">
        <v>3.7107446368123882</v>
      </c>
      <c r="H8" s="441">
        <v>3.2467402328904917</v>
      </c>
    </row>
    <row r="9" spans="1:8" x14ac:dyDescent="0.2">
      <c r="A9" s="209" t="s">
        <v>186</v>
      </c>
      <c r="B9" s="210">
        <v>28481.071</v>
      </c>
      <c r="C9" s="211">
        <v>4.2849659687892112</v>
      </c>
      <c r="D9" s="210">
        <v>60893.588000000003</v>
      </c>
      <c r="E9" s="211">
        <v>0.38276401081293904</v>
      </c>
      <c r="F9" s="210">
        <v>311356.29200000002</v>
      </c>
      <c r="G9" s="211">
        <v>-3.236380404185172</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1" t="s">
        <v>616</v>
      </c>
      <c r="B14" s="811"/>
      <c r="C14" s="811"/>
      <c r="D14" s="811"/>
      <c r="E14" s="811"/>
      <c r="F14" s="811"/>
      <c r="G14" s="811"/>
      <c r="H14" s="811"/>
    </row>
    <row r="15" spans="1:8" s="1" customFormat="1" x14ac:dyDescent="0.2">
      <c r="A15" s="811"/>
      <c r="B15" s="811"/>
      <c r="C15" s="811"/>
      <c r="D15" s="811"/>
      <c r="E15" s="811"/>
      <c r="F15" s="811"/>
      <c r="G15" s="811"/>
      <c r="H15" s="811"/>
    </row>
    <row r="16" spans="1:8" s="1" customFormat="1" x14ac:dyDescent="0.2">
      <c r="A16" s="811"/>
      <c r="B16" s="811"/>
      <c r="C16" s="811"/>
      <c r="D16" s="811"/>
      <c r="E16" s="811"/>
      <c r="F16" s="811"/>
      <c r="G16" s="811"/>
      <c r="H16" s="81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5" priority="1" operator="between">
      <formula>-0.5</formula>
      <formula>0.5</formula>
    </cfRule>
    <cfRule type="cellIs" dxfId="7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2">
        <v>2023</v>
      </c>
      <c r="C3" s="812">
        <v>2024</v>
      </c>
      <c r="D3" s="812">
        <v>2025</v>
      </c>
    </row>
    <row r="4" spans="1:4" x14ac:dyDescent="0.2">
      <c r="A4" s="630"/>
      <c r="B4" s="813"/>
      <c r="C4" s="813"/>
      <c r="D4" s="813"/>
    </row>
    <row r="5" spans="1:4" x14ac:dyDescent="0.2">
      <c r="A5" s="551" t="s">
        <v>318</v>
      </c>
      <c r="B5" s="736">
        <v>-8.0107958652343054</v>
      </c>
      <c r="C5" s="736">
        <v>-6.4417264782891834</v>
      </c>
      <c r="D5" s="736">
        <v>-5.3809948139861552</v>
      </c>
    </row>
    <row r="6" spans="1:4" x14ac:dyDescent="0.2">
      <c r="A6" s="18" t="s">
        <v>127</v>
      </c>
      <c r="B6" s="394">
        <v>-9.8506569250518385</v>
      </c>
      <c r="C6" s="394">
        <v>-7.7481268241979038</v>
      </c>
      <c r="D6" s="394">
        <v>-3.236380404185172</v>
      </c>
    </row>
    <row r="7" spans="1:4" x14ac:dyDescent="0.2">
      <c r="A7" s="18" t="s">
        <v>128</v>
      </c>
      <c r="B7" s="394">
        <v>-11.586687231634677</v>
      </c>
      <c r="C7" s="394">
        <v>-6.6289389146551096</v>
      </c>
      <c r="D7" s="394" t="s">
        <v>505</v>
      </c>
    </row>
    <row r="8" spans="1:4" x14ac:dyDescent="0.2">
      <c r="A8" s="18" t="s">
        <v>129</v>
      </c>
      <c r="B8" s="394">
        <v>-11.212958226238294</v>
      </c>
      <c r="C8" s="394">
        <v>-6.7181547069773782</v>
      </c>
      <c r="D8" s="394" t="s">
        <v>505</v>
      </c>
    </row>
    <row r="9" spans="1:4" x14ac:dyDescent="0.2">
      <c r="A9" s="18" t="s">
        <v>130</v>
      </c>
      <c r="B9" s="394">
        <v>-11.222985173363401</v>
      </c>
      <c r="C9" s="394">
        <v>-6.9597927547066227</v>
      </c>
      <c r="D9" s="394" t="s">
        <v>505</v>
      </c>
    </row>
    <row r="10" spans="1:4" x14ac:dyDescent="0.2">
      <c r="A10" s="18" t="s">
        <v>131</v>
      </c>
      <c r="B10" s="394">
        <v>-12.379924093410786</v>
      </c>
      <c r="C10" s="394">
        <v>-7.6422703074090288</v>
      </c>
      <c r="D10" s="394" t="s">
        <v>505</v>
      </c>
    </row>
    <row r="11" spans="1:4" x14ac:dyDescent="0.2">
      <c r="A11" s="18" t="s">
        <v>132</v>
      </c>
      <c r="B11" s="394">
        <v>-14.375792306472047</v>
      </c>
      <c r="C11" s="394">
        <v>-7.0422743305561806</v>
      </c>
      <c r="D11" s="394" t="s">
        <v>505</v>
      </c>
    </row>
    <row r="12" spans="1:4" x14ac:dyDescent="0.2">
      <c r="A12" s="18" t="s">
        <v>133</v>
      </c>
      <c r="B12" s="394">
        <v>-15.438733247071756</v>
      </c>
      <c r="C12" s="394">
        <v>-6.8766162878947741</v>
      </c>
      <c r="D12" s="394" t="s">
        <v>505</v>
      </c>
    </row>
    <row r="13" spans="1:4" x14ac:dyDescent="0.2">
      <c r="A13" s="18" t="s">
        <v>134</v>
      </c>
      <c r="B13" s="394">
        <v>-15.55669939369419</v>
      </c>
      <c r="C13" s="394">
        <v>-7.3636183425464186</v>
      </c>
      <c r="D13" s="394" t="s">
        <v>505</v>
      </c>
    </row>
    <row r="14" spans="1:4" x14ac:dyDescent="0.2">
      <c r="A14" s="18" t="s">
        <v>135</v>
      </c>
      <c r="B14" s="394">
        <v>-16.142847842261229</v>
      </c>
      <c r="C14" s="394">
        <v>-6.6976008271189782</v>
      </c>
      <c r="D14" s="394" t="s">
        <v>505</v>
      </c>
    </row>
    <row r="15" spans="1:4" x14ac:dyDescent="0.2">
      <c r="A15" s="18" t="s">
        <v>136</v>
      </c>
      <c r="B15" s="394">
        <v>-13.983042833013769</v>
      </c>
      <c r="C15" s="394">
        <v>-4.9944225762426981</v>
      </c>
      <c r="D15" s="394" t="s">
        <v>505</v>
      </c>
    </row>
    <row r="16" spans="1:4" x14ac:dyDescent="0.2">
      <c r="A16" s="439" t="s">
        <v>137</v>
      </c>
      <c r="B16" s="446">
        <v>-10.977983850198026</v>
      </c>
      <c r="C16" s="446">
        <v>-3.7650339092324585</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3" t="s">
        <v>668</v>
      </c>
      <c r="C3" s="769" t="s">
        <v>416</v>
      </c>
      <c r="D3" s="773" t="s">
        <v>669</v>
      </c>
      <c r="E3" s="769" t="s">
        <v>416</v>
      </c>
      <c r="F3" s="771" t="s">
        <v>670</v>
      </c>
    </row>
    <row r="4" spans="1:6" x14ac:dyDescent="0.2">
      <c r="A4" s="66"/>
      <c r="B4" s="774"/>
      <c r="C4" s="770"/>
      <c r="D4" s="774"/>
      <c r="E4" s="770"/>
      <c r="F4" s="772"/>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699" t="s">
        <v>640</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9" sqref="L9"/>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4" t="s">
        <v>617</v>
      </c>
      <c r="B1" s="814"/>
      <c r="C1" s="814"/>
      <c r="D1" s="814"/>
      <c r="E1" s="814"/>
      <c r="F1" s="814"/>
      <c r="G1" s="18"/>
      <c r="H1" s="18"/>
      <c r="I1" s="18"/>
      <c r="J1" s="18"/>
      <c r="K1" s="18"/>
      <c r="L1" s="18"/>
    </row>
    <row r="2" spans="1:12" x14ac:dyDescent="0.2">
      <c r="A2" s="815"/>
      <c r="B2" s="815"/>
      <c r="C2" s="815"/>
      <c r="D2" s="815"/>
      <c r="E2" s="815"/>
      <c r="F2" s="815"/>
      <c r="G2" s="18"/>
      <c r="H2" s="18"/>
      <c r="I2" s="18"/>
      <c r="J2" s="18"/>
      <c r="K2" s="563"/>
      <c r="L2" s="55" t="s">
        <v>463</v>
      </c>
    </row>
    <row r="3" spans="1:12" x14ac:dyDescent="0.2">
      <c r="A3" s="564"/>
      <c r="B3" s="816">
        <f>INDICE!A3</f>
        <v>45716</v>
      </c>
      <c r="C3" s="817">
        <v>41671</v>
      </c>
      <c r="D3" s="817">
        <v>41671</v>
      </c>
      <c r="E3" s="817">
        <v>41671</v>
      </c>
      <c r="F3" s="818">
        <v>41671</v>
      </c>
      <c r="G3" s="819" t="s">
        <v>116</v>
      </c>
      <c r="H3" s="817"/>
      <c r="I3" s="817"/>
      <c r="J3" s="817"/>
      <c r="K3" s="817"/>
      <c r="L3" s="820" t="s">
        <v>106</v>
      </c>
    </row>
    <row r="4" spans="1:12" ht="38.25" x14ac:dyDescent="0.2">
      <c r="A4" s="540"/>
      <c r="B4" s="682" t="s">
        <v>614</v>
      </c>
      <c r="C4" s="682" t="s">
        <v>613</v>
      </c>
      <c r="D4" s="682" t="s">
        <v>615</v>
      </c>
      <c r="E4" s="682" t="s">
        <v>317</v>
      </c>
      <c r="F4" s="216" t="s">
        <v>186</v>
      </c>
      <c r="G4" s="682" t="s">
        <v>614</v>
      </c>
      <c r="H4" s="682" t="s">
        <v>613</v>
      </c>
      <c r="I4" s="682" t="s">
        <v>615</v>
      </c>
      <c r="J4" s="682" t="s">
        <v>317</v>
      </c>
      <c r="K4" s="217" t="s">
        <v>186</v>
      </c>
      <c r="L4" s="821"/>
    </row>
    <row r="5" spans="1:12" x14ac:dyDescent="0.2">
      <c r="A5" s="537" t="s">
        <v>153</v>
      </c>
      <c r="B5" s="431">
        <v>2600.4119999999998</v>
      </c>
      <c r="C5" s="431">
        <v>585.61199999999997</v>
      </c>
      <c r="D5" s="431">
        <v>316.48399999999998</v>
      </c>
      <c r="E5" s="431">
        <v>157.34200000000001</v>
      </c>
      <c r="F5" s="565">
        <v>3659.85</v>
      </c>
      <c r="G5" s="431">
        <v>31643.026000000002</v>
      </c>
      <c r="H5" s="431">
        <v>7914.2510000000002</v>
      </c>
      <c r="I5" s="431">
        <v>2599.2190000000001</v>
      </c>
      <c r="J5" s="431">
        <v>1904.086</v>
      </c>
      <c r="K5" s="566">
        <v>44060.582000000002</v>
      </c>
      <c r="L5" s="72">
        <v>14.153197648554686</v>
      </c>
    </row>
    <row r="6" spans="1:12" x14ac:dyDescent="0.2">
      <c r="A6" s="539" t="s">
        <v>154</v>
      </c>
      <c r="B6" s="431">
        <v>628.42899999999997</v>
      </c>
      <c r="C6" s="431">
        <v>564.37599999999998</v>
      </c>
      <c r="D6" s="431">
        <v>470.33300000000003</v>
      </c>
      <c r="E6" s="431">
        <v>46.767000000000003</v>
      </c>
      <c r="F6" s="567">
        <v>1709.905</v>
      </c>
      <c r="G6" s="431">
        <v>5901.8689999999997</v>
      </c>
      <c r="H6" s="431">
        <v>6323.1909999999998</v>
      </c>
      <c r="I6" s="431">
        <v>3092.7449999999999</v>
      </c>
      <c r="J6" s="431">
        <v>623.55499999999995</v>
      </c>
      <c r="K6" s="568">
        <v>15941.36</v>
      </c>
      <c r="L6" s="59">
        <v>5.1207044624776792</v>
      </c>
    </row>
    <row r="7" spans="1:12" x14ac:dyDescent="0.2">
      <c r="A7" s="539" t="s">
        <v>155</v>
      </c>
      <c r="B7" s="431">
        <v>428.78800000000001</v>
      </c>
      <c r="C7" s="431">
        <v>305.49900000000002</v>
      </c>
      <c r="D7" s="431">
        <v>233.66800000000001</v>
      </c>
      <c r="E7" s="431">
        <v>25.97</v>
      </c>
      <c r="F7" s="567">
        <v>993.92500000000007</v>
      </c>
      <c r="G7" s="431">
        <v>3395.1419999999998</v>
      </c>
      <c r="H7" s="431">
        <v>4417.7960000000003</v>
      </c>
      <c r="I7" s="431">
        <v>1844.367</v>
      </c>
      <c r="J7" s="431">
        <v>304.685</v>
      </c>
      <c r="K7" s="568">
        <v>9961.99</v>
      </c>
      <c r="L7" s="59">
        <v>3.2000034280737664</v>
      </c>
    </row>
    <row r="8" spans="1:12" x14ac:dyDescent="0.2">
      <c r="A8" s="539" t="s">
        <v>156</v>
      </c>
      <c r="B8" s="431">
        <v>509.62200000000001</v>
      </c>
      <c r="C8" s="96">
        <v>22.13</v>
      </c>
      <c r="D8" s="431">
        <v>101.16200000000001</v>
      </c>
      <c r="E8" s="96">
        <v>0.59599999999999997</v>
      </c>
      <c r="F8" s="567">
        <v>633.5100000000001</v>
      </c>
      <c r="G8" s="431">
        <v>8293.4159999999993</v>
      </c>
      <c r="H8" s="431">
        <v>309.637</v>
      </c>
      <c r="I8" s="96">
        <v>1016.2569999999999</v>
      </c>
      <c r="J8" s="431">
        <v>5.0629999999999997</v>
      </c>
      <c r="K8" s="568">
        <v>9624.3729999999996</v>
      </c>
      <c r="L8" s="59">
        <v>3.0915536547477558</v>
      </c>
    </row>
    <row r="9" spans="1:12" x14ac:dyDescent="0.2">
      <c r="A9" s="539" t="s">
        <v>563</v>
      </c>
      <c r="B9" s="431">
        <v>0</v>
      </c>
      <c r="C9" s="431">
        <v>0</v>
      </c>
      <c r="D9" s="431">
        <v>0</v>
      </c>
      <c r="E9" s="96">
        <v>5.984</v>
      </c>
      <c r="F9" s="614">
        <v>5.984</v>
      </c>
      <c r="G9" s="431">
        <v>0</v>
      </c>
      <c r="H9" s="431">
        <v>0</v>
      </c>
      <c r="I9" s="431">
        <v>0</v>
      </c>
      <c r="J9" s="431">
        <v>57.042000000000002</v>
      </c>
      <c r="K9" s="568">
        <v>57.042000000000002</v>
      </c>
      <c r="L9" s="96">
        <v>1.8323105679104654E-2</v>
      </c>
    </row>
    <row r="10" spans="1:12" x14ac:dyDescent="0.2">
      <c r="A10" s="539" t="s">
        <v>158</v>
      </c>
      <c r="B10" s="431">
        <v>63.363</v>
      </c>
      <c r="C10" s="431">
        <v>112.96</v>
      </c>
      <c r="D10" s="431">
        <v>127.485</v>
      </c>
      <c r="E10" s="431">
        <v>2.4079999999999999</v>
      </c>
      <c r="F10" s="567">
        <v>306.21600000000001</v>
      </c>
      <c r="G10" s="431">
        <v>413.36900000000003</v>
      </c>
      <c r="H10" s="431">
        <v>1374.1420000000001</v>
      </c>
      <c r="I10" s="431">
        <v>980.55899999999997</v>
      </c>
      <c r="J10" s="431">
        <v>24.391999999999999</v>
      </c>
      <c r="K10" s="568">
        <v>2792.4619999999995</v>
      </c>
      <c r="L10" s="59">
        <v>0.89699828776837998</v>
      </c>
    </row>
    <row r="11" spans="1:12" x14ac:dyDescent="0.2">
      <c r="A11" s="539" t="s">
        <v>159</v>
      </c>
      <c r="B11" s="431">
        <v>158.21299999999999</v>
      </c>
      <c r="C11" s="431">
        <v>867.17700000000002</v>
      </c>
      <c r="D11" s="431">
        <v>933.279</v>
      </c>
      <c r="E11" s="431">
        <v>61.655999999999999</v>
      </c>
      <c r="F11" s="567">
        <v>2020.325</v>
      </c>
      <c r="G11" s="431">
        <v>1267.7750000000001</v>
      </c>
      <c r="H11" s="431">
        <v>10094.196</v>
      </c>
      <c r="I11" s="431">
        <v>6748.8729999999996</v>
      </c>
      <c r="J11" s="431">
        <v>690.65599999999995</v>
      </c>
      <c r="K11" s="568">
        <v>18801.499999999996</v>
      </c>
      <c r="L11" s="59">
        <v>6.0394423657250114</v>
      </c>
    </row>
    <row r="12" spans="1:12" x14ac:dyDescent="0.2">
      <c r="A12" s="539" t="s">
        <v>508</v>
      </c>
      <c r="B12" s="431">
        <v>707.51099999999997</v>
      </c>
      <c r="C12" s="431">
        <v>341.55799999999999</v>
      </c>
      <c r="D12" s="431">
        <v>400.87200000000001</v>
      </c>
      <c r="E12" s="431">
        <v>69</v>
      </c>
      <c r="F12" s="567">
        <v>1518.941</v>
      </c>
      <c r="G12" s="431">
        <v>9709.0630000000001</v>
      </c>
      <c r="H12" s="431">
        <v>4400.92</v>
      </c>
      <c r="I12" s="431">
        <v>2644.7640000000001</v>
      </c>
      <c r="J12" s="431">
        <v>796.19100000000003</v>
      </c>
      <c r="K12" s="568">
        <v>17550.937999999998</v>
      </c>
      <c r="L12" s="59">
        <v>5.637735208117066</v>
      </c>
    </row>
    <row r="13" spans="1:12" x14ac:dyDescent="0.2">
      <c r="A13" s="539" t="s">
        <v>160</v>
      </c>
      <c r="B13" s="431">
        <v>1518.299</v>
      </c>
      <c r="C13" s="431">
        <v>1514.393</v>
      </c>
      <c r="D13" s="431">
        <v>1948.53</v>
      </c>
      <c r="E13" s="431">
        <v>102.20099999999999</v>
      </c>
      <c r="F13" s="567">
        <v>5083.4229999999998</v>
      </c>
      <c r="G13" s="431">
        <v>22661.907999999999</v>
      </c>
      <c r="H13" s="431">
        <v>18326.111000000001</v>
      </c>
      <c r="I13" s="431">
        <v>13332.616</v>
      </c>
      <c r="J13" s="431">
        <v>1495.1790000000001</v>
      </c>
      <c r="K13" s="568">
        <v>55815.813999999998</v>
      </c>
      <c r="L13" s="59">
        <v>17.929228612027085</v>
      </c>
    </row>
    <row r="14" spans="1:12" x14ac:dyDescent="0.2">
      <c r="A14" s="539" t="s">
        <v>320</v>
      </c>
      <c r="B14" s="431">
        <v>1005.068</v>
      </c>
      <c r="C14" s="431">
        <v>1201.9960000000001</v>
      </c>
      <c r="D14" s="431">
        <v>385.03199999999998</v>
      </c>
      <c r="E14" s="431">
        <v>138.68700000000001</v>
      </c>
      <c r="F14" s="567">
        <v>2730.7830000000004</v>
      </c>
      <c r="G14" s="431">
        <v>12837.977999999999</v>
      </c>
      <c r="H14" s="431">
        <v>14373.947</v>
      </c>
      <c r="I14" s="431">
        <v>2902.6219999999998</v>
      </c>
      <c r="J14" s="431">
        <v>1620.0989999999999</v>
      </c>
      <c r="K14" s="568">
        <v>31734.645999999997</v>
      </c>
      <c r="L14" s="59">
        <v>10.193844401440618</v>
      </c>
    </row>
    <row r="15" spans="1:12" x14ac:dyDescent="0.2">
      <c r="A15" s="539" t="s">
        <v>163</v>
      </c>
      <c r="B15" s="431">
        <v>1.395</v>
      </c>
      <c r="C15" s="431">
        <v>109.27800000000001</v>
      </c>
      <c r="D15" s="431">
        <v>85.573999999999998</v>
      </c>
      <c r="E15" s="431">
        <v>44.06</v>
      </c>
      <c r="F15" s="567">
        <v>240.30700000000002</v>
      </c>
      <c r="G15" s="96">
        <v>35.795999999999999</v>
      </c>
      <c r="H15" s="431">
        <v>2058.5390000000002</v>
      </c>
      <c r="I15" s="431">
        <v>579.13400000000001</v>
      </c>
      <c r="J15" s="431">
        <v>598.76800000000003</v>
      </c>
      <c r="K15" s="568">
        <v>3272.2370000000001</v>
      </c>
      <c r="L15" s="59">
        <v>1.0511122393688226</v>
      </c>
    </row>
    <row r="16" spans="1:12" x14ac:dyDescent="0.2">
      <c r="A16" s="539" t="s">
        <v>164</v>
      </c>
      <c r="B16" s="431">
        <v>401.93599999999998</v>
      </c>
      <c r="C16" s="431">
        <v>424.892</v>
      </c>
      <c r="D16" s="431">
        <v>265.553</v>
      </c>
      <c r="E16" s="431">
        <v>47.901000000000003</v>
      </c>
      <c r="F16" s="567">
        <v>1140.2819999999999</v>
      </c>
      <c r="G16" s="431">
        <v>7332.3689999999997</v>
      </c>
      <c r="H16" s="431">
        <v>5651.5110000000004</v>
      </c>
      <c r="I16" s="431">
        <v>2163.806</v>
      </c>
      <c r="J16" s="431">
        <v>536.23299999999995</v>
      </c>
      <c r="K16" s="568">
        <v>15683.919000000002</v>
      </c>
      <c r="L16" s="59">
        <v>5.038008928500358</v>
      </c>
    </row>
    <row r="17" spans="1:12" x14ac:dyDescent="0.2">
      <c r="A17" s="539" t="s">
        <v>165</v>
      </c>
      <c r="B17" s="96">
        <v>317.43299999999999</v>
      </c>
      <c r="C17" s="431">
        <v>41.972000000000001</v>
      </c>
      <c r="D17" s="431">
        <v>144.71199999999999</v>
      </c>
      <c r="E17" s="431">
        <v>4.5919999999999996</v>
      </c>
      <c r="F17" s="567">
        <v>508.70899999999995</v>
      </c>
      <c r="G17" s="431">
        <v>2404.3229999999999</v>
      </c>
      <c r="H17" s="431">
        <v>494.40899999999999</v>
      </c>
      <c r="I17" s="431">
        <v>961.48500000000001</v>
      </c>
      <c r="J17" s="431">
        <v>49.302999999999997</v>
      </c>
      <c r="K17" s="568">
        <v>3909.52</v>
      </c>
      <c r="L17" s="59">
        <v>1.2558211162752573</v>
      </c>
    </row>
    <row r="18" spans="1:12" x14ac:dyDescent="0.2">
      <c r="A18" s="539" t="s">
        <v>166</v>
      </c>
      <c r="B18" s="96">
        <v>142.12700000000001</v>
      </c>
      <c r="C18" s="431">
        <v>370.42399999999998</v>
      </c>
      <c r="D18" s="431">
        <v>2527.5920000000001</v>
      </c>
      <c r="E18" s="431">
        <v>22.335999999999999</v>
      </c>
      <c r="F18" s="567">
        <v>3062.4789999999998</v>
      </c>
      <c r="G18" s="431">
        <v>1108.9639999999999</v>
      </c>
      <c r="H18" s="431">
        <v>4437.4660000000003</v>
      </c>
      <c r="I18" s="431">
        <v>17015.089</v>
      </c>
      <c r="J18" s="431">
        <v>286.81700000000001</v>
      </c>
      <c r="K18" s="568">
        <v>22848.335999999999</v>
      </c>
      <c r="L18" s="59">
        <v>7.3393723067159522</v>
      </c>
    </row>
    <row r="19" spans="1:12" x14ac:dyDescent="0.2">
      <c r="A19" s="539" t="s">
        <v>168</v>
      </c>
      <c r="B19" s="431">
        <v>1267.3150000000001</v>
      </c>
      <c r="C19" s="431">
        <v>220.61199999999999</v>
      </c>
      <c r="D19" s="431">
        <v>76.433999999999997</v>
      </c>
      <c r="E19" s="431">
        <v>58.313000000000002</v>
      </c>
      <c r="F19" s="567">
        <v>1622.6740000000002</v>
      </c>
      <c r="G19" s="431">
        <v>19484.03</v>
      </c>
      <c r="H19" s="431">
        <v>2902.92</v>
      </c>
      <c r="I19" s="431">
        <v>588.33600000000001</v>
      </c>
      <c r="J19" s="431">
        <v>733.19500000000005</v>
      </c>
      <c r="K19" s="568">
        <v>23708.480999999996</v>
      </c>
      <c r="L19" s="59">
        <v>7.6156692060945392</v>
      </c>
    </row>
    <row r="20" spans="1:12" x14ac:dyDescent="0.2">
      <c r="A20" s="539" t="s">
        <v>169</v>
      </c>
      <c r="B20" s="431">
        <v>247.22800000000001</v>
      </c>
      <c r="C20" s="431">
        <v>357.97300000000001</v>
      </c>
      <c r="D20" s="431">
        <v>285.58300000000003</v>
      </c>
      <c r="E20" s="431">
        <v>19.469000000000001</v>
      </c>
      <c r="F20" s="567">
        <v>910.25300000000016</v>
      </c>
      <c r="G20" s="431">
        <v>3200.5549999999998</v>
      </c>
      <c r="H20" s="431">
        <v>4752.5309999999999</v>
      </c>
      <c r="I20" s="431">
        <v>2067.36</v>
      </c>
      <c r="J20" s="431">
        <v>219.68799999999999</v>
      </c>
      <c r="K20" s="568">
        <v>10240.134</v>
      </c>
      <c r="L20" s="59">
        <v>3.289349206728247</v>
      </c>
    </row>
    <row r="21" spans="1:12" x14ac:dyDescent="0.2">
      <c r="A21" s="539" t="s">
        <v>170</v>
      </c>
      <c r="B21" s="431">
        <v>899.27</v>
      </c>
      <c r="C21" s="431">
        <v>712.87400000000002</v>
      </c>
      <c r="D21" s="431">
        <v>662.08299999999997</v>
      </c>
      <c r="E21" s="431">
        <v>15.683</v>
      </c>
      <c r="F21" s="567">
        <v>2289.91</v>
      </c>
      <c r="G21" s="431">
        <v>11210.893</v>
      </c>
      <c r="H21" s="431">
        <v>9323.8439999999991</v>
      </c>
      <c r="I21" s="431">
        <v>4609.8069999999998</v>
      </c>
      <c r="J21" s="431">
        <v>163.976</v>
      </c>
      <c r="K21" s="568">
        <v>25308.52</v>
      </c>
      <c r="L21" s="59">
        <v>8.1296358217056515</v>
      </c>
    </row>
    <row r="22" spans="1:12" x14ac:dyDescent="0.2">
      <c r="A22" s="218" t="s">
        <v>114</v>
      </c>
      <c r="B22" s="174">
        <v>10896.409000000001</v>
      </c>
      <c r="C22" s="174">
        <v>7753.7259999999997</v>
      </c>
      <c r="D22" s="174">
        <v>8964.3760000000002</v>
      </c>
      <c r="E22" s="174">
        <v>822.96500000000003</v>
      </c>
      <c r="F22" s="569">
        <v>28437.476000000002</v>
      </c>
      <c r="G22" s="570">
        <v>140900.47600000002</v>
      </c>
      <c r="H22" s="174">
        <v>97155.410999999993</v>
      </c>
      <c r="I22" s="174">
        <v>63147.039000000004</v>
      </c>
      <c r="J22" s="174">
        <v>10108.928</v>
      </c>
      <c r="K22" s="174">
        <v>311311.85400000005</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1" t="s">
        <v>616</v>
      </c>
      <c r="B26" s="811"/>
      <c r="C26" s="811"/>
      <c r="D26" s="811"/>
      <c r="E26" s="811"/>
      <c r="F26" s="811"/>
      <c r="G26" s="811"/>
      <c r="H26" s="811"/>
    </row>
    <row r="27" spans="1:12" s="18" customFormat="1" x14ac:dyDescent="0.2">
      <c r="A27" s="811"/>
      <c r="B27" s="811"/>
      <c r="C27" s="811"/>
      <c r="D27" s="811"/>
      <c r="E27" s="811"/>
      <c r="F27" s="811"/>
      <c r="G27" s="811"/>
      <c r="H27" s="811"/>
    </row>
    <row r="28" spans="1:12" s="18" customFormat="1" x14ac:dyDescent="0.2">
      <c r="A28" s="811"/>
      <c r="B28" s="811"/>
      <c r="C28" s="811"/>
      <c r="D28" s="811"/>
      <c r="E28" s="811"/>
      <c r="F28" s="811"/>
      <c r="G28" s="811"/>
      <c r="H28" s="81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3" priority="1" operator="between">
      <formula>0</formula>
      <formula>0.5</formula>
    </cfRule>
    <cfRule type="cellIs" dxfId="72" priority="2" operator="between">
      <formula>0</formula>
      <formula>0.49</formula>
    </cfRule>
  </conditionalFormatting>
  <conditionalFormatting sqref="C8">
    <cfRule type="cellIs" dxfId="71" priority="45" operator="between">
      <formula>0</formula>
      <formula>0.5</formula>
    </cfRule>
    <cfRule type="cellIs" dxfId="70" priority="46" operator="between">
      <formula>0</formula>
      <formula>0.49</formula>
    </cfRule>
  </conditionalFormatting>
  <conditionalFormatting sqref="E8:E9">
    <cfRule type="cellIs" dxfId="69" priority="29" operator="between">
      <formula>0</formula>
      <formula>0.5</formula>
    </cfRule>
    <cfRule type="cellIs" dxfId="68" priority="30" operator="between">
      <formula>0</formula>
      <formula>0.49</formula>
    </cfRule>
  </conditionalFormatting>
  <conditionalFormatting sqref="F9">
    <cfRule type="cellIs" dxfId="67" priority="27" operator="between">
      <formula>0</formula>
      <formula>0.5</formula>
    </cfRule>
    <cfRule type="cellIs" dxfId="66" priority="28" operator="between">
      <formula>0</formula>
      <formula>0.49</formula>
    </cfRule>
  </conditionalFormatting>
  <conditionalFormatting sqref="G15">
    <cfRule type="cellIs" dxfId="65" priority="35" operator="between">
      <formula>0</formula>
      <formula>0.5</formula>
    </cfRule>
    <cfRule type="cellIs" dxfId="64" priority="36" operator="between">
      <formula>0</formula>
      <formula>0.49</formula>
    </cfRule>
  </conditionalFormatting>
  <conditionalFormatting sqref="I8">
    <cfRule type="cellIs" dxfId="63" priority="11" operator="between">
      <formula>0</formula>
      <formula>0.5</formula>
    </cfRule>
    <cfRule type="cellIs" dxfId="62" priority="12" operator="between">
      <formula>0</formula>
      <formula>0.49</formula>
    </cfRule>
  </conditionalFormatting>
  <conditionalFormatting sqref="L9">
    <cfRule type="cellIs" dxfId="61" priority="41" operator="between">
      <formula>0</formula>
      <formula>0.5</formula>
    </cfRule>
    <cfRule type="cellIs" dxfId="60"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7"/>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4" t="s">
        <v>447</v>
      </c>
      <c r="B3" s="794" t="s">
        <v>448</v>
      </c>
      <c r="C3" s="779">
        <f>INDICE!A3</f>
        <v>45716</v>
      </c>
      <c r="D3" s="779">
        <v>41671</v>
      </c>
      <c r="E3" s="777" t="s">
        <v>115</v>
      </c>
      <c r="F3" s="777"/>
      <c r="G3" s="777" t="s">
        <v>116</v>
      </c>
      <c r="H3" s="777"/>
      <c r="I3" s="777"/>
      <c r="J3" s="161"/>
    </row>
    <row r="4" spans="1:45" x14ac:dyDescent="0.2">
      <c r="A4" s="795"/>
      <c r="B4" s="795"/>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1038.8891999999998</v>
      </c>
      <c r="F5" s="142" t="s">
        <v>142</v>
      </c>
      <c r="G5" s="454">
        <v>2178.1244299999998</v>
      </c>
      <c r="H5" s="142">
        <v>-56.154048728097592</v>
      </c>
      <c r="I5" s="492">
        <v>0.64470919457333908</v>
      </c>
      <c r="J5" s="1"/>
    </row>
    <row r="6" spans="1:45" x14ac:dyDescent="0.2">
      <c r="A6" s="1"/>
      <c r="B6" s="11" t="s">
        <v>466</v>
      </c>
      <c r="C6" s="451">
        <v>0</v>
      </c>
      <c r="D6" s="142" t="s">
        <v>142</v>
      </c>
      <c r="E6" s="454">
        <v>0</v>
      </c>
      <c r="F6" s="142" t="s">
        <v>142</v>
      </c>
      <c r="G6" s="454">
        <v>2627.6065899999999</v>
      </c>
      <c r="H6" s="142">
        <v>-35.89929648605343</v>
      </c>
      <c r="I6" s="403">
        <v>0.77775268711094625</v>
      </c>
      <c r="J6" s="1"/>
    </row>
    <row r="7" spans="1:45" x14ac:dyDescent="0.2">
      <c r="A7" s="160" t="s">
        <v>454</v>
      </c>
      <c r="B7" s="145"/>
      <c r="C7" s="452">
        <v>0</v>
      </c>
      <c r="D7" s="148" t="s">
        <v>142</v>
      </c>
      <c r="E7" s="452">
        <v>1038.8891999999998</v>
      </c>
      <c r="F7" s="148" t="s">
        <v>142</v>
      </c>
      <c r="G7" s="452">
        <v>4805.7310199999993</v>
      </c>
      <c r="H7" s="224">
        <v>-46.996746421734379</v>
      </c>
      <c r="I7" s="148">
        <v>1.4224618816842851</v>
      </c>
      <c r="J7" s="1"/>
    </row>
    <row r="8" spans="1:45" x14ac:dyDescent="0.2">
      <c r="A8" s="190"/>
      <c r="B8" s="11" t="s">
        <v>231</v>
      </c>
      <c r="C8" s="451">
        <v>9257.8814500000008</v>
      </c>
      <c r="D8" s="142">
        <v>15.599562592524963</v>
      </c>
      <c r="E8" s="454">
        <v>19710.528610000001</v>
      </c>
      <c r="F8" s="149">
        <v>12.920370094808517</v>
      </c>
      <c r="G8" s="454">
        <v>59153.921849999992</v>
      </c>
      <c r="H8" s="149">
        <v>-31.23507698339963</v>
      </c>
      <c r="I8" s="724">
        <v>17.509136202915524</v>
      </c>
      <c r="J8" s="1"/>
    </row>
    <row r="9" spans="1:45" x14ac:dyDescent="0.2">
      <c r="A9" s="160" t="s">
        <v>300</v>
      </c>
      <c r="B9" s="145"/>
      <c r="C9" s="452">
        <v>9257.8814500000008</v>
      </c>
      <c r="D9" s="148">
        <v>15.599562592524963</v>
      </c>
      <c r="E9" s="452">
        <v>19710.528610000001</v>
      </c>
      <c r="F9" s="148">
        <v>12.920370094808517</v>
      </c>
      <c r="G9" s="452">
        <v>59153.921849999992</v>
      </c>
      <c r="H9" s="224">
        <v>-31.23507698339963</v>
      </c>
      <c r="I9" s="148">
        <v>17.509136202915524</v>
      </c>
      <c r="J9" s="1"/>
    </row>
    <row r="10" spans="1:45" s="427" customFormat="1" x14ac:dyDescent="0.2">
      <c r="A10" s="650"/>
      <c r="B10" s="11" t="s">
        <v>233</v>
      </c>
      <c r="C10" s="451">
        <v>0</v>
      </c>
      <c r="D10" s="142" t="s">
        <v>142</v>
      </c>
      <c r="E10" s="454">
        <v>0</v>
      </c>
      <c r="F10" s="149" t="s">
        <v>142</v>
      </c>
      <c r="G10" s="454">
        <v>3221.1757199999997</v>
      </c>
      <c r="H10" s="149" t="s">
        <v>142</v>
      </c>
      <c r="I10" s="492">
        <v>0.95344488837141206</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158.07939999999999</v>
      </c>
      <c r="D11" s="142">
        <v>-79.95884854425482</v>
      </c>
      <c r="E11" s="454">
        <v>785.14326999999923</v>
      </c>
      <c r="F11" s="149">
        <v>-64.19479615206528</v>
      </c>
      <c r="G11" s="454">
        <v>12763.559779999998</v>
      </c>
      <c r="H11" s="149">
        <v>5.4427546097545489</v>
      </c>
      <c r="I11" s="492">
        <v>3.7779220655692587</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158.07939999999999</v>
      </c>
      <c r="D12" s="412">
        <v>-79.95884854425482</v>
      </c>
      <c r="E12" s="455">
        <v>785.14326999999923</v>
      </c>
      <c r="F12" s="573">
        <v>-64.19479615206528</v>
      </c>
      <c r="G12" s="455">
        <v>12763.559779999998</v>
      </c>
      <c r="H12" s="573">
        <v>15.863032238608138</v>
      </c>
      <c r="I12" s="636">
        <v>3.7779220655692587</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t="s">
        <v>142</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207</v>
      </c>
      <c r="C14" s="451">
        <v>75.698499999999996</v>
      </c>
      <c r="D14" s="142">
        <v>-93.12582365751895</v>
      </c>
      <c r="E14" s="454">
        <v>159.50755999999998</v>
      </c>
      <c r="F14" s="149">
        <v>-87.612959696710035</v>
      </c>
      <c r="G14" s="454">
        <v>3542.6238400000002</v>
      </c>
      <c r="H14" s="149">
        <v>-47.870439298366954</v>
      </c>
      <c r="I14" s="492">
        <v>1.0485912242225344</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426" t="s">
        <v>322</v>
      </c>
      <c r="C15" s="453">
        <v>75.698499999999996</v>
      </c>
      <c r="D15" s="412">
        <v>-56.610841807044643</v>
      </c>
      <c r="E15" s="455">
        <v>159.50755999999998</v>
      </c>
      <c r="F15" s="573">
        <v>-55.810205990034689</v>
      </c>
      <c r="G15" s="455">
        <v>1691.9366600000001</v>
      </c>
      <c r="H15" s="573">
        <v>-21.454451179477065</v>
      </c>
      <c r="I15" s="636">
        <v>0.50080110498448682</v>
      </c>
      <c r="J15" s="1"/>
    </row>
    <row r="16" spans="1:45" x14ac:dyDescent="0.2">
      <c r="A16" s="1"/>
      <c r="B16" s="426" t="s">
        <v>319</v>
      </c>
      <c r="C16" s="453">
        <v>0</v>
      </c>
      <c r="D16" s="412">
        <v>-100</v>
      </c>
      <c r="E16" s="455">
        <v>0</v>
      </c>
      <c r="F16" s="573">
        <v>-100</v>
      </c>
      <c r="G16" s="455">
        <v>1850.6871800000001</v>
      </c>
      <c r="H16" s="573">
        <v>-60.129302513404603</v>
      </c>
      <c r="I16" s="636">
        <v>0.54779011923804755</v>
      </c>
      <c r="J16" s="1"/>
    </row>
    <row r="17" spans="1:45" s="427" customFormat="1" x14ac:dyDescent="0.2">
      <c r="A17" s="425"/>
      <c r="B17" s="11" t="s">
        <v>654</v>
      </c>
      <c r="C17" s="451">
        <v>509.35975000000002</v>
      </c>
      <c r="D17" s="142">
        <v>-49.958633032582306</v>
      </c>
      <c r="E17" s="454">
        <v>1200.35869</v>
      </c>
      <c r="F17" s="149">
        <v>-24.625049935896122</v>
      </c>
      <c r="G17" s="454">
        <v>11911.06106</v>
      </c>
      <c r="H17" s="149">
        <v>16.791150497401279</v>
      </c>
      <c r="I17" s="492">
        <v>3.5255885645185399</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209</v>
      </c>
      <c r="C18" s="451">
        <v>2190.2616499999999</v>
      </c>
      <c r="D18" s="142">
        <v>-58.962003352875961</v>
      </c>
      <c r="E18" s="454">
        <v>8653.9458700000014</v>
      </c>
      <c r="F18" s="149">
        <v>-38.293463866333802</v>
      </c>
      <c r="G18" s="454">
        <v>66989.916299999997</v>
      </c>
      <c r="H18" s="149">
        <v>-10.534009641597169</v>
      </c>
      <c r="I18" s="492">
        <v>19.82853430568629</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160" t="s">
        <v>438</v>
      </c>
      <c r="B19" s="145"/>
      <c r="C19" s="452">
        <v>2933.3993</v>
      </c>
      <c r="D19" s="148">
        <v>-64.422116218199051</v>
      </c>
      <c r="E19" s="452">
        <v>10798.955390000001</v>
      </c>
      <c r="F19" s="148">
        <v>-43.453243204904616</v>
      </c>
      <c r="G19" s="452">
        <v>98428.336699999985</v>
      </c>
      <c r="H19" s="224">
        <v>-5.3361199208733288</v>
      </c>
      <c r="I19" s="148">
        <v>29.134081048368031</v>
      </c>
      <c r="J19" s="1"/>
    </row>
    <row r="20" spans="1:45" x14ac:dyDescent="0.2">
      <c r="A20" s="650"/>
      <c r="B20" s="11" t="s">
        <v>608</v>
      </c>
      <c r="C20" s="451">
        <v>0</v>
      </c>
      <c r="D20" s="142" t="s">
        <v>142</v>
      </c>
      <c r="E20" s="454">
        <v>0</v>
      </c>
      <c r="F20" s="149" t="s">
        <v>142</v>
      </c>
      <c r="G20" s="454">
        <v>0</v>
      </c>
      <c r="H20" s="149">
        <v>-100</v>
      </c>
      <c r="I20" s="492">
        <v>0</v>
      </c>
      <c r="J20" s="1"/>
    </row>
    <row r="21" spans="1:45" s="427" customFormat="1" x14ac:dyDescent="0.2">
      <c r="A21" s="425"/>
      <c r="B21" s="11" t="s">
        <v>323</v>
      </c>
      <c r="C21" s="451">
        <v>824.29251999999997</v>
      </c>
      <c r="D21" s="142">
        <v>-5.5250057911301509</v>
      </c>
      <c r="E21" s="454">
        <v>1650.7435500000001</v>
      </c>
      <c r="F21" s="149">
        <v>-5.6314273459737265</v>
      </c>
      <c r="G21" s="454">
        <v>11182.571529999999</v>
      </c>
      <c r="H21" s="149">
        <v>-15.783872562252411</v>
      </c>
      <c r="I21" s="492">
        <v>3.3099608934486136</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160" t="s">
        <v>337</v>
      </c>
      <c r="B22" s="145"/>
      <c r="C22" s="452">
        <v>824.29251999999997</v>
      </c>
      <c r="D22" s="148">
        <v>-5.5250057911301509</v>
      </c>
      <c r="E22" s="452">
        <v>1650.7435500000001</v>
      </c>
      <c r="F22" s="148">
        <v>-5.6314273459737265</v>
      </c>
      <c r="G22" s="452">
        <v>11182.571529999999</v>
      </c>
      <c r="H22" s="224">
        <v>-30.8901110916451</v>
      </c>
      <c r="I22" s="148">
        <v>3.3099608934486136</v>
      </c>
      <c r="J22" s="721"/>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650"/>
      <c r="B23" s="11" t="s">
        <v>212</v>
      </c>
      <c r="C23" s="451">
        <v>1022.2932099999999</v>
      </c>
      <c r="D23" s="142" t="s">
        <v>142</v>
      </c>
      <c r="E23" s="454">
        <v>2047.66381</v>
      </c>
      <c r="F23" s="149" t="s">
        <v>142</v>
      </c>
      <c r="G23" s="454">
        <v>4101.1384500000004</v>
      </c>
      <c r="H23" s="149">
        <v>31.807823006832571</v>
      </c>
      <c r="I23" s="492">
        <v>1.2139075392186169</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425"/>
      <c r="B24" s="11" t="s">
        <v>213</v>
      </c>
      <c r="C24" s="451">
        <v>9188.0476900000012</v>
      </c>
      <c r="D24" s="142">
        <v>6.8206245922035347</v>
      </c>
      <c r="E24" s="454">
        <v>19307.38047</v>
      </c>
      <c r="F24" s="149">
        <v>3.9680807556398134</v>
      </c>
      <c r="G24" s="454">
        <v>131939.15721999999</v>
      </c>
      <c r="H24" s="149">
        <v>11.0632573136826</v>
      </c>
      <c r="I24" s="492">
        <v>39.053043348855581</v>
      </c>
      <c r="J24" s="1"/>
    </row>
    <row r="25" spans="1:45" x14ac:dyDescent="0.2">
      <c r="A25" s="425"/>
      <c r="B25" s="426" t="s">
        <v>322</v>
      </c>
      <c r="C25" s="453">
        <v>9188.0476900000012</v>
      </c>
      <c r="D25" s="412">
        <v>13.318841826373248</v>
      </c>
      <c r="E25" s="455">
        <v>19307.38047</v>
      </c>
      <c r="F25" s="573">
        <v>12.973399933948796</v>
      </c>
      <c r="G25" s="455">
        <v>108108.00694000001</v>
      </c>
      <c r="H25" s="573">
        <v>12.634603920962212</v>
      </c>
      <c r="I25" s="636">
        <v>31.999193949271465</v>
      </c>
      <c r="J25" s="1"/>
    </row>
    <row r="26" spans="1:45" x14ac:dyDescent="0.2">
      <c r="A26" s="1"/>
      <c r="B26" s="426" t="s">
        <v>319</v>
      </c>
      <c r="C26" s="453">
        <v>0</v>
      </c>
      <c r="D26" s="412">
        <v>-100</v>
      </c>
      <c r="E26" s="455">
        <v>0</v>
      </c>
      <c r="F26" s="573">
        <v>-100</v>
      </c>
      <c r="G26" s="455">
        <v>23831.150280000002</v>
      </c>
      <c r="H26" s="573">
        <v>4.4527772007243813</v>
      </c>
      <c r="I26" s="636">
        <v>7.0538493995841209</v>
      </c>
      <c r="J26" s="1"/>
    </row>
    <row r="27" spans="1:45" x14ac:dyDescent="0.2">
      <c r="A27" s="1"/>
      <c r="B27" s="11" t="s">
        <v>214</v>
      </c>
      <c r="C27" s="451">
        <v>0</v>
      </c>
      <c r="D27" s="142" t="s">
        <v>142</v>
      </c>
      <c r="E27" s="454">
        <v>979.07078999999999</v>
      </c>
      <c r="F27" s="149" t="s">
        <v>142</v>
      </c>
      <c r="G27" s="454">
        <v>979.07078999999999</v>
      </c>
      <c r="H27" s="149">
        <v>-69.092955317061751</v>
      </c>
      <c r="I27" s="492">
        <v>0.28979792511265429</v>
      </c>
      <c r="J27" s="1"/>
    </row>
    <row r="28" spans="1:45" x14ac:dyDescent="0.2">
      <c r="A28" s="425"/>
      <c r="B28" s="11" t="s">
        <v>673</v>
      </c>
      <c r="C28" s="451">
        <v>886.69507999999996</v>
      </c>
      <c r="D28" s="142" t="s">
        <v>142</v>
      </c>
      <c r="E28" s="454">
        <v>886.69507999999996</v>
      </c>
      <c r="F28" s="149" t="s">
        <v>142</v>
      </c>
      <c r="G28" s="454">
        <v>3681.8727899999999</v>
      </c>
      <c r="H28" s="149" t="s">
        <v>142</v>
      </c>
      <c r="I28" s="492">
        <v>1.0898079137574308</v>
      </c>
      <c r="J28" s="1"/>
    </row>
    <row r="29" spans="1:45" x14ac:dyDescent="0.2">
      <c r="A29" s="1"/>
      <c r="B29" s="11" t="s">
        <v>215</v>
      </c>
      <c r="C29" s="451">
        <v>0</v>
      </c>
      <c r="D29" s="142" t="s">
        <v>142</v>
      </c>
      <c r="E29" s="454">
        <v>0</v>
      </c>
      <c r="F29" s="149" t="s">
        <v>142</v>
      </c>
      <c r="G29" s="454">
        <v>0</v>
      </c>
      <c r="H29" s="149">
        <v>-100</v>
      </c>
      <c r="I29" s="492">
        <v>0</v>
      </c>
      <c r="J29" s="1"/>
    </row>
    <row r="30" spans="1:45" x14ac:dyDescent="0.2">
      <c r="A30" s="1"/>
      <c r="B30" s="11" t="s">
        <v>583</v>
      </c>
      <c r="C30" s="451">
        <v>0</v>
      </c>
      <c r="D30" s="142" t="s">
        <v>142</v>
      </c>
      <c r="E30" s="454">
        <v>0</v>
      </c>
      <c r="F30" s="149" t="s">
        <v>142</v>
      </c>
      <c r="G30" s="454">
        <v>0</v>
      </c>
      <c r="H30" s="149">
        <v>-100</v>
      </c>
      <c r="I30" s="492">
        <v>0</v>
      </c>
      <c r="J30" s="1"/>
    </row>
    <row r="31" spans="1:45" x14ac:dyDescent="0.2">
      <c r="A31" s="1"/>
      <c r="B31" s="11" t="s">
        <v>217</v>
      </c>
      <c r="C31" s="451">
        <v>2106.5151800000003</v>
      </c>
      <c r="D31" s="142">
        <v>-57.915293412030387</v>
      </c>
      <c r="E31" s="454">
        <v>5285.15535</v>
      </c>
      <c r="F31" s="149">
        <v>-13.911691837713716</v>
      </c>
      <c r="G31" s="454">
        <v>23494.535409999997</v>
      </c>
      <c r="H31" s="149">
        <v>-53.262679950742076</v>
      </c>
      <c r="I31" s="492">
        <v>6.9542138146147572</v>
      </c>
      <c r="J31" s="1"/>
    </row>
    <row r="32" spans="1:45" x14ac:dyDescent="0.2">
      <c r="A32" s="160" t="s">
        <v>439</v>
      </c>
      <c r="B32" s="145"/>
      <c r="C32" s="452">
        <v>13203.551160000003</v>
      </c>
      <c r="D32" s="148">
        <v>-2.9635628837165147</v>
      </c>
      <c r="E32" s="452">
        <v>28505.965499999991</v>
      </c>
      <c r="F32" s="148">
        <v>15.363397304432617</v>
      </c>
      <c r="G32" s="452">
        <v>164195.77465999997</v>
      </c>
      <c r="H32" s="224">
        <v>-8.3211392867276324</v>
      </c>
      <c r="I32" s="148">
        <v>48.600770541559037</v>
      </c>
      <c r="J32" s="1"/>
    </row>
    <row r="33" spans="1:10" x14ac:dyDescent="0.2">
      <c r="A33" s="650"/>
      <c r="B33" s="11" t="s">
        <v>681</v>
      </c>
      <c r="C33" s="451">
        <v>0</v>
      </c>
      <c r="D33" s="142" t="s">
        <v>142</v>
      </c>
      <c r="E33" s="454">
        <v>0</v>
      </c>
      <c r="F33" s="149" t="s">
        <v>142</v>
      </c>
      <c r="G33" s="454">
        <v>79.695959999999999</v>
      </c>
      <c r="H33" s="149" t="s">
        <v>142</v>
      </c>
      <c r="I33" s="830">
        <v>2.3589432024482205E-2</v>
      </c>
      <c r="J33" s="1"/>
    </row>
    <row r="34" spans="1:10" x14ac:dyDescent="0.2">
      <c r="A34" s="160" t="s">
        <v>455</v>
      </c>
      <c r="B34" s="145"/>
      <c r="C34" s="452">
        <v>0</v>
      </c>
      <c r="D34" s="148" t="s">
        <v>142</v>
      </c>
      <c r="E34" s="452">
        <v>0</v>
      </c>
      <c r="F34" s="148" t="s">
        <v>142</v>
      </c>
      <c r="G34" s="452">
        <v>79.695959999999999</v>
      </c>
      <c r="H34" s="224" t="s">
        <v>142</v>
      </c>
      <c r="I34" s="829">
        <v>2.3589432024482205E-2</v>
      </c>
      <c r="J34" s="722"/>
    </row>
    <row r="35" spans="1:10" x14ac:dyDescent="0.2">
      <c r="A35" s="657" t="s">
        <v>114</v>
      </c>
      <c r="B35" s="658"/>
      <c r="C35" s="658">
        <v>26219.12443</v>
      </c>
      <c r="D35" s="659">
        <v>-14.687060583525181</v>
      </c>
      <c r="E35" s="150">
        <v>61705.082249999999</v>
      </c>
      <c r="F35" s="659">
        <v>-2.073460270716994</v>
      </c>
      <c r="G35" s="150">
        <v>337846.03172000003</v>
      </c>
      <c r="H35" s="660">
        <v>-14.327643153135394</v>
      </c>
      <c r="I35" s="661">
        <v>100</v>
      </c>
      <c r="J35" s="1"/>
    </row>
    <row r="36" spans="1:10" x14ac:dyDescent="0.2">
      <c r="A36" s="671" t="s">
        <v>324</v>
      </c>
      <c r="B36" s="689"/>
      <c r="C36" s="181">
        <v>9931.1853400000018</v>
      </c>
      <c r="D36" s="155">
        <v>-1.5666949524735347</v>
      </c>
      <c r="E36" s="514">
        <v>21452.389990000003</v>
      </c>
      <c r="F36" s="515">
        <v>1.0166167613767814</v>
      </c>
      <c r="G36" s="514">
        <v>134474.56444000002</v>
      </c>
      <c r="H36" s="515">
        <v>12.672516759819285</v>
      </c>
      <c r="I36" s="515">
        <v>39.803505684343754</v>
      </c>
      <c r="J36" s="166"/>
    </row>
    <row r="37" spans="1:10" x14ac:dyDescent="0.2">
      <c r="A37" s="671" t="s">
        <v>325</v>
      </c>
      <c r="B37" s="689"/>
      <c r="C37" s="181">
        <v>16287.939090000002</v>
      </c>
      <c r="D37" s="155">
        <v>-21.09943583623458</v>
      </c>
      <c r="E37" s="514">
        <v>40252.692260000003</v>
      </c>
      <c r="F37" s="515">
        <v>-3.6443098636268449</v>
      </c>
      <c r="G37" s="514">
        <v>203371.46728000007</v>
      </c>
      <c r="H37" s="515">
        <v>-26.045846633022922</v>
      </c>
      <c r="I37" s="515">
        <v>60.19649431565626</v>
      </c>
      <c r="J37" s="1"/>
    </row>
    <row r="38" spans="1:10" x14ac:dyDescent="0.2">
      <c r="A38" s="469" t="s">
        <v>442</v>
      </c>
      <c r="B38" s="153"/>
      <c r="C38" s="405">
        <v>10001.019100000001</v>
      </c>
      <c r="D38" s="406">
        <v>-8.3856310286474507</v>
      </c>
      <c r="E38" s="407">
        <v>21855.538129999997</v>
      </c>
      <c r="F38" s="408">
        <v>-2.9862058810127659</v>
      </c>
      <c r="G38" s="407">
        <v>90592.342250000002</v>
      </c>
      <c r="H38" s="408">
        <v>-21.307894821590704</v>
      </c>
      <c r="I38" s="408">
        <v>26.814682945597273</v>
      </c>
      <c r="J38" s="1"/>
    </row>
    <row r="39" spans="1:10" ht="14.25" customHeight="1" x14ac:dyDescent="0.2">
      <c r="A39" s="469" t="s">
        <v>443</v>
      </c>
      <c r="B39" s="153"/>
      <c r="C39" s="405">
        <v>16218.105329999999</v>
      </c>
      <c r="D39" s="406">
        <v>-18.158374409151211</v>
      </c>
      <c r="E39" s="407">
        <v>39849.544120000006</v>
      </c>
      <c r="F39" s="408">
        <v>-1.5655329139440972</v>
      </c>
      <c r="G39" s="407">
        <v>247253.68947000004</v>
      </c>
      <c r="H39" s="408">
        <v>-11.449724310580621</v>
      </c>
      <c r="I39" s="408">
        <v>73.185317054402731</v>
      </c>
      <c r="J39" s="1"/>
    </row>
    <row r="40" spans="1:10" ht="14.25" customHeight="1" x14ac:dyDescent="0.2">
      <c r="A40" s="671" t="s">
        <v>444</v>
      </c>
      <c r="B40" s="689"/>
      <c r="C40" s="181">
        <v>667.43915000000004</v>
      </c>
      <c r="D40" s="155">
        <v>-63.056561641849882</v>
      </c>
      <c r="E40" s="514">
        <v>1985.5019599999991</v>
      </c>
      <c r="F40" s="704">
        <v>-47.547531723349643</v>
      </c>
      <c r="G40" s="514">
        <v>27895.796559999995</v>
      </c>
      <c r="H40" s="704">
        <v>25.074592051778815</v>
      </c>
      <c r="I40" s="515">
        <v>8.2569555184592094</v>
      </c>
      <c r="J40" s="1"/>
    </row>
    <row r="41" spans="1:10" s="1" customFormat="1" ht="15" customHeight="1" x14ac:dyDescent="0.2">
      <c r="A41" s="581"/>
      <c r="B41" s="581"/>
      <c r="C41" s="581"/>
      <c r="D41" s="581"/>
      <c r="E41" s="581"/>
      <c r="F41" s="581"/>
      <c r="G41" s="581"/>
      <c r="H41" s="581"/>
      <c r="I41" s="161" t="s">
        <v>220</v>
      </c>
    </row>
    <row r="42" spans="1:10" s="1" customFormat="1" ht="15" customHeight="1" x14ac:dyDescent="0.2">
      <c r="A42" s="822" t="s">
        <v>645</v>
      </c>
      <c r="B42" s="822"/>
      <c r="C42" s="822"/>
      <c r="D42" s="822"/>
      <c r="E42" s="822"/>
      <c r="F42" s="822"/>
      <c r="G42" s="822"/>
      <c r="H42" s="822"/>
      <c r="I42" s="822"/>
    </row>
    <row r="43" spans="1:10" s="1" customFormat="1" x14ac:dyDescent="0.2">
      <c r="A43" s="428" t="s">
        <v>468</v>
      </c>
      <c r="I43" s="653"/>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sheetData>
  <mergeCells count="6">
    <mergeCell ref="A42:I42"/>
    <mergeCell ref="A3:A4"/>
    <mergeCell ref="B3:B4"/>
    <mergeCell ref="C3:D3"/>
    <mergeCell ref="E3:F3"/>
    <mergeCell ref="G3:I3"/>
  </mergeCells>
  <conditionalFormatting sqref="D15:D16">
    <cfRule type="cellIs" dxfId="59" priority="10" operator="between">
      <formula>-0.05</formula>
      <formula>0.05</formula>
    </cfRule>
  </conditionalFormatting>
  <conditionalFormatting sqref="F37:F40">
    <cfRule type="cellIs" dxfId="58" priority="19" operator="between">
      <formula>0</formula>
      <formula>0.5</formula>
    </cfRule>
    <cfRule type="cellIs" dxfId="57" priority="20" operator="between">
      <formula>-0.49</formula>
      <formula>0.49</formula>
    </cfRule>
  </conditionalFormatting>
  <conditionalFormatting sqref="H37:H40">
    <cfRule type="cellIs" dxfId="56" priority="21" operator="between">
      <formula>0</formula>
      <formula>0.5</formula>
    </cfRule>
    <cfRule type="cellIs" dxfId="55" priority="22" operator="between">
      <formula>-0.49</formula>
      <formula>0.49</formula>
    </cfRule>
  </conditionalFormatting>
  <conditionalFormatting sqref="I8">
    <cfRule type="cellIs" dxfId="54" priority="47" operator="between">
      <formula>0</formula>
      <formula>0.5</formula>
    </cfRule>
    <cfRule type="cellIs" dxfId="53" priority="48" operator="between">
      <formula>0</formula>
      <formula>0.49</formula>
    </cfRule>
  </conditionalFormatting>
  <conditionalFormatting sqref="I35:I36">
    <cfRule type="cellIs" dxfId="52" priority="3" stopIfTrue="1" operator="equal">
      <formula>0</formula>
    </cfRule>
  </conditionalFormatting>
  <conditionalFormatting sqref="I35:I40">
    <cfRule type="cellIs" dxfId="51" priority="4" operator="between">
      <formula>0</formula>
      <formula>0.5</formula>
    </cfRule>
    <cfRule type="cellIs" dxfId="50" priority="5" operator="between">
      <formula>0</formula>
      <formula>0.49</formula>
    </cfRule>
  </conditionalFormatting>
  <conditionalFormatting sqref="I33:I34">
    <cfRule type="cellIs" dxfId="1" priority="1" operator="between">
      <formula>0</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463</v>
      </c>
    </row>
    <row r="3" spans="1:9" x14ac:dyDescent="0.2">
      <c r="A3" s="11"/>
      <c r="B3" s="779">
        <f>INDICE!A3</f>
        <v>45716</v>
      </c>
      <c r="C3" s="779">
        <v>41671</v>
      </c>
      <c r="D3" s="777" t="s">
        <v>115</v>
      </c>
      <c r="E3" s="777"/>
      <c r="F3" s="777" t="s">
        <v>116</v>
      </c>
      <c r="G3" s="777"/>
      <c r="H3" s="777"/>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9931.1853400000018</v>
      </c>
      <c r="C5" s="227">
        <v>-1.5666949524735529</v>
      </c>
      <c r="D5" s="226">
        <v>21452.389990000003</v>
      </c>
      <c r="E5" s="227">
        <v>1.0166167613767638</v>
      </c>
      <c r="F5" s="226">
        <v>134474.56443999996</v>
      </c>
      <c r="G5" s="227">
        <v>12.672516759819235</v>
      </c>
      <c r="H5" s="227">
        <v>39.80350568434374</v>
      </c>
    </row>
    <row r="6" spans="1:9" x14ac:dyDescent="0.2">
      <c r="A6" s="402" t="s">
        <v>327</v>
      </c>
      <c r="B6" s="710">
        <v>9188.0476900000012</v>
      </c>
      <c r="C6" s="468">
        <v>13.318841826373248</v>
      </c>
      <c r="D6" s="429">
        <v>19307.38047</v>
      </c>
      <c r="E6" s="430">
        <v>12.973399933948796</v>
      </c>
      <c r="F6" s="429">
        <v>108108.00693999999</v>
      </c>
      <c r="G6" s="430">
        <v>12.634603920962196</v>
      </c>
      <c r="H6" s="712">
        <v>31.999193949271465</v>
      </c>
    </row>
    <row r="7" spans="1:9" x14ac:dyDescent="0.2">
      <c r="A7" s="402" t="s">
        <v>515</v>
      </c>
      <c r="B7" s="711">
        <v>509.35975000000002</v>
      </c>
      <c r="C7" s="500">
        <v>-49.958633032582298</v>
      </c>
      <c r="D7" s="431">
        <v>1200.35869</v>
      </c>
      <c r="E7" s="500">
        <v>-24.625049935896122</v>
      </c>
      <c r="F7" s="431">
        <v>11911.06106</v>
      </c>
      <c r="G7" s="438">
        <v>16.791150497401279</v>
      </c>
      <c r="H7" s="734">
        <v>3.5255885645185407</v>
      </c>
    </row>
    <row r="8" spans="1:9" x14ac:dyDescent="0.2">
      <c r="A8" s="402" t="s">
        <v>516</v>
      </c>
      <c r="B8" s="711">
        <v>233.77790000000002</v>
      </c>
      <c r="C8" s="468">
        <v>-75.729999392777358</v>
      </c>
      <c r="D8" s="429">
        <v>944.65083000000004</v>
      </c>
      <c r="E8" s="468">
        <v>-63.009688473207227</v>
      </c>
      <c r="F8" s="429">
        <v>14455.496439999997</v>
      </c>
      <c r="G8" s="468">
        <v>9.7594635664670992</v>
      </c>
      <c r="H8" s="712">
        <v>4.2787231705537456</v>
      </c>
    </row>
    <row r="9" spans="1:9" x14ac:dyDescent="0.2">
      <c r="A9" s="409" t="s">
        <v>329</v>
      </c>
      <c r="B9" s="411">
        <v>16287.939090000002</v>
      </c>
      <c r="C9" s="227">
        <v>-21.09943583623458</v>
      </c>
      <c r="D9" s="411">
        <v>40252.692259999996</v>
      </c>
      <c r="E9" s="227">
        <v>-3.6443098636268627</v>
      </c>
      <c r="F9" s="411">
        <v>203371.46728000001</v>
      </c>
      <c r="G9" s="227">
        <v>-26.045846633022947</v>
      </c>
      <c r="H9" s="227">
        <v>60.19649431565626</v>
      </c>
    </row>
    <row r="10" spans="1:9" x14ac:dyDescent="0.2">
      <c r="A10" s="402" t="s">
        <v>330</v>
      </c>
      <c r="B10" s="710">
        <v>1490.269</v>
      </c>
      <c r="C10" s="432">
        <v>-54.524235289183522</v>
      </c>
      <c r="D10" s="429">
        <v>4283.9614800000008</v>
      </c>
      <c r="E10" s="430">
        <v>-7.8146836579704999</v>
      </c>
      <c r="F10" s="429">
        <v>27452.062029999997</v>
      </c>
      <c r="G10" s="430">
        <v>-35.839186778385212</v>
      </c>
      <c r="H10" s="712">
        <v>8.1256132831394972</v>
      </c>
    </row>
    <row r="11" spans="1:9" x14ac:dyDescent="0.2">
      <c r="A11" s="402" t="s">
        <v>331</v>
      </c>
      <c r="B11" s="710">
        <v>5808.8099400000001</v>
      </c>
      <c r="C11" s="430">
        <v>11.270386703430708</v>
      </c>
      <c r="D11" s="429">
        <v>11052.368550000001</v>
      </c>
      <c r="E11" s="73">
        <v>-5.1443375769899724</v>
      </c>
      <c r="F11" s="429">
        <v>51730.820810000005</v>
      </c>
      <c r="G11" s="430">
        <v>-20.089772734053732</v>
      </c>
      <c r="H11" s="712">
        <v>15.311951585352194</v>
      </c>
    </row>
    <row r="12" spans="1:9" x14ac:dyDescent="0.2">
      <c r="A12" s="402" t="s">
        <v>332</v>
      </c>
      <c r="B12" s="710">
        <v>2039.6593799999998</v>
      </c>
      <c r="C12" s="438">
        <v>-59.716342497801392</v>
      </c>
      <c r="D12" s="429">
        <v>5864.7913100000005</v>
      </c>
      <c r="E12" s="430">
        <v>-19.386981261335272</v>
      </c>
      <c r="F12" s="429">
        <v>25661.80602</v>
      </c>
      <c r="G12" s="430">
        <v>-40.602066367100321</v>
      </c>
      <c r="H12" s="712">
        <v>7.5957103563874302</v>
      </c>
    </row>
    <row r="13" spans="1:9" x14ac:dyDescent="0.2">
      <c r="A13" s="402" t="s">
        <v>333</v>
      </c>
      <c r="B13" s="710">
        <v>3232.9735000000001</v>
      </c>
      <c r="C13" s="430">
        <v>44.702464475936338</v>
      </c>
      <c r="D13" s="429">
        <v>8990.2024499999989</v>
      </c>
      <c r="E13" s="430">
        <v>37.950714385548174</v>
      </c>
      <c r="F13" s="429">
        <v>36337.587390000001</v>
      </c>
      <c r="G13" s="430">
        <v>-10.582133890006503</v>
      </c>
      <c r="H13" s="712">
        <v>10.755665000711289</v>
      </c>
    </row>
    <row r="14" spans="1:9" x14ac:dyDescent="0.2">
      <c r="A14" s="402" t="s">
        <v>334</v>
      </c>
      <c r="B14" s="710">
        <v>1134.51972</v>
      </c>
      <c r="C14" s="430">
        <v>4.5730034952584804</v>
      </c>
      <c r="D14" s="429">
        <v>3331.0593599999993</v>
      </c>
      <c r="E14" s="430">
        <v>1.6368498419010415</v>
      </c>
      <c r="F14" s="429">
        <v>23763.633229999999</v>
      </c>
      <c r="G14" s="430">
        <v>-14.234885534239941</v>
      </c>
      <c r="H14" s="712">
        <v>7.0338648374875161</v>
      </c>
    </row>
    <row r="15" spans="1:9" x14ac:dyDescent="0.2">
      <c r="A15" s="402" t="s">
        <v>651</v>
      </c>
      <c r="B15" s="710">
        <v>1028.2059100000001</v>
      </c>
      <c r="C15" s="500">
        <v>2.9371590977054312</v>
      </c>
      <c r="D15" s="429">
        <v>1975.7124700000002</v>
      </c>
      <c r="E15" s="500">
        <v>-4.4158098029727366</v>
      </c>
      <c r="F15" s="429">
        <v>12713.804960000001</v>
      </c>
      <c r="G15" s="500">
        <v>34.270138016759432</v>
      </c>
      <c r="H15" s="712">
        <v>3.7631949960380022</v>
      </c>
    </row>
    <row r="16" spans="1:9" x14ac:dyDescent="0.2">
      <c r="A16" s="402" t="s">
        <v>335</v>
      </c>
      <c r="B16" s="710">
        <v>1553.5016400000002</v>
      </c>
      <c r="C16" s="438">
        <v>-43.813093155073375</v>
      </c>
      <c r="D16" s="429">
        <v>4754.5966400000007</v>
      </c>
      <c r="E16" s="430">
        <v>-25.001686106703637</v>
      </c>
      <c r="F16" s="429">
        <v>25711.752840000005</v>
      </c>
      <c r="G16" s="430">
        <v>-44.654006159494017</v>
      </c>
      <c r="H16" s="713">
        <v>7.610494256540326</v>
      </c>
    </row>
    <row r="17" spans="1:8" x14ac:dyDescent="0.2">
      <c r="A17" s="409" t="s">
        <v>534</v>
      </c>
      <c r="B17" s="516">
        <v>0</v>
      </c>
      <c r="C17" s="656" t="s">
        <v>142</v>
      </c>
      <c r="D17" s="411">
        <v>0</v>
      </c>
      <c r="E17" s="646" t="s">
        <v>142</v>
      </c>
      <c r="F17" s="411">
        <v>0</v>
      </c>
      <c r="G17" s="413" t="s">
        <v>142</v>
      </c>
      <c r="H17" s="411">
        <v>0</v>
      </c>
    </row>
    <row r="18" spans="1:8" x14ac:dyDescent="0.2">
      <c r="A18" s="410" t="s">
        <v>114</v>
      </c>
      <c r="B18" s="61">
        <v>26219.124430000003</v>
      </c>
      <c r="C18" s="62">
        <v>-14.687060583525167</v>
      </c>
      <c r="D18" s="61">
        <v>61705.082249999999</v>
      </c>
      <c r="E18" s="62">
        <v>-2.073460270716994</v>
      </c>
      <c r="F18" s="61">
        <v>337846.03171999997</v>
      </c>
      <c r="G18" s="62">
        <v>-14.327643153135423</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9" priority="5" operator="between">
      <formula>0.0001</formula>
      <formula>0.44999</formula>
    </cfRule>
  </conditionalFormatting>
  <conditionalFormatting sqref="C15">
    <cfRule type="cellIs" dxfId="48" priority="11" operator="between">
      <formula>0.0001</formula>
      <formula>0.44999</formula>
    </cfRule>
  </conditionalFormatting>
  <conditionalFormatting sqref="C17">
    <cfRule type="cellIs" dxfId="47" priority="20" operator="between">
      <formula>0</formula>
      <formula>0.5</formula>
    </cfRule>
    <cfRule type="cellIs" dxfId="46" priority="21" operator="between">
      <formula>0</formula>
      <formula>0.49</formula>
    </cfRule>
  </conditionalFormatting>
  <conditionalFormatting sqref="E7">
    <cfRule type="cellIs" dxfId="45" priority="1" operator="between">
      <formula>0.0001</formula>
      <formula>0.44999</formula>
    </cfRule>
  </conditionalFormatting>
  <conditionalFormatting sqref="E11">
    <cfRule type="cellIs" dxfId="44" priority="14" operator="between">
      <formula>-0.5</formula>
      <formula>0.5</formula>
    </cfRule>
    <cfRule type="cellIs" dxfId="43" priority="15" operator="between">
      <formula>0</formula>
      <formula>0.49</formula>
    </cfRule>
  </conditionalFormatting>
  <conditionalFormatting sqref="E15">
    <cfRule type="cellIs" dxfId="42" priority="7" operator="between">
      <formula>0.0001</formula>
      <formula>0.44999</formula>
    </cfRule>
  </conditionalFormatting>
  <conditionalFormatting sqref="E17:E18">
    <cfRule type="cellIs" dxfId="41" priority="25" operator="between">
      <formula>0.00001</formula>
      <formula>0.049999</formula>
    </cfRule>
  </conditionalFormatting>
  <conditionalFormatting sqref="G15">
    <cfRule type="cellIs" dxfId="40" priority="6" operator="between">
      <formula>0.0001</formula>
      <formula>0.44999</formula>
    </cfRule>
  </conditionalFormatting>
  <conditionalFormatting sqref="G17:G18">
    <cfRule type="cellIs" dxfId="39" priority="24" operator="between">
      <formula>0.00001</formula>
      <formula>0.049999</formula>
    </cfRule>
  </conditionalFormatting>
  <conditionalFormatting sqref="H7">
    <cfRule type="cellIs" dxfId="38"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79">
        <f>INDICE!A3</f>
        <v>45716</v>
      </c>
      <c r="C3" s="777">
        <v>41671</v>
      </c>
      <c r="D3" s="777" t="s">
        <v>115</v>
      </c>
      <c r="E3" s="777"/>
      <c r="F3" s="777" t="s">
        <v>116</v>
      </c>
      <c r="G3" s="777"/>
      <c r="H3" s="1"/>
    </row>
    <row r="4" spans="1:8" x14ac:dyDescent="0.2">
      <c r="A4" s="66"/>
      <c r="B4" s="184" t="s">
        <v>339</v>
      </c>
      <c r="C4" s="185" t="s">
        <v>417</v>
      </c>
      <c r="D4" s="184" t="s">
        <v>339</v>
      </c>
      <c r="E4" s="185" t="s">
        <v>417</v>
      </c>
      <c r="F4" s="184" t="s">
        <v>339</v>
      </c>
      <c r="G4" s="186" t="s">
        <v>417</v>
      </c>
      <c r="H4" s="1"/>
    </row>
    <row r="5" spans="1:8" x14ac:dyDescent="0.2">
      <c r="A5" s="433" t="s">
        <v>464</v>
      </c>
      <c r="B5" s="434">
        <v>38.375904589457548</v>
      </c>
      <c r="C5" s="416">
        <v>18.384981045154412</v>
      </c>
      <c r="D5" s="435">
        <v>38.130731369288064</v>
      </c>
      <c r="E5" s="416">
        <v>12.385042841528731</v>
      </c>
      <c r="F5" s="435">
        <v>32.398000212545888</v>
      </c>
      <c r="G5" s="416">
        <v>-8.2329867015154399</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5"/>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4" t="s">
        <v>336</v>
      </c>
      <c r="B1" s="814"/>
      <c r="C1" s="814"/>
      <c r="D1" s="814"/>
      <c r="E1" s="814"/>
      <c r="F1" s="814"/>
      <c r="G1" s="814"/>
      <c r="H1" s="1"/>
      <c r="I1" s="1"/>
    </row>
    <row r="2" spans="1:15" x14ac:dyDescent="0.2">
      <c r="A2" s="815"/>
      <c r="B2" s="815"/>
      <c r="C2" s="815"/>
      <c r="D2" s="815"/>
      <c r="E2" s="815"/>
      <c r="F2" s="815"/>
      <c r="G2" s="815"/>
      <c r="H2" s="10"/>
      <c r="I2" s="55" t="s">
        <v>463</v>
      </c>
    </row>
    <row r="3" spans="1:15" x14ac:dyDescent="0.2">
      <c r="A3" s="794" t="s">
        <v>447</v>
      </c>
      <c r="B3" s="794" t="s">
        <v>448</v>
      </c>
      <c r="C3" s="775">
        <f>INDICE!A3</f>
        <v>45716</v>
      </c>
      <c r="D3" s="776">
        <v>41671</v>
      </c>
      <c r="E3" s="776" t="s">
        <v>115</v>
      </c>
      <c r="F3" s="776"/>
      <c r="G3" s="776" t="s">
        <v>116</v>
      </c>
      <c r="H3" s="776"/>
      <c r="I3" s="776"/>
    </row>
    <row r="4" spans="1:15" x14ac:dyDescent="0.2">
      <c r="A4" s="795"/>
      <c r="B4" s="795"/>
      <c r="C4" s="82" t="s">
        <v>54</v>
      </c>
      <c r="D4" s="82" t="s">
        <v>417</v>
      </c>
      <c r="E4" s="82" t="s">
        <v>54</v>
      </c>
      <c r="F4" s="82" t="s">
        <v>417</v>
      </c>
      <c r="G4" s="82" t="s">
        <v>54</v>
      </c>
      <c r="H4" s="83" t="s">
        <v>417</v>
      </c>
      <c r="I4" s="83" t="s">
        <v>106</v>
      </c>
    </row>
    <row r="5" spans="1:15" x14ac:dyDescent="0.2">
      <c r="A5" s="11"/>
      <c r="B5" s="11" t="s">
        <v>266</v>
      </c>
      <c r="C5" s="751">
        <v>0</v>
      </c>
      <c r="D5" s="142" t="s">
        <v>142</v>
      </c>
      <c r="E5" s="740">
        <v>0</v>
      </c>
      <c r="F5" s="142" t="s">
        <v>142</v>
      </c>
      <c r="G5" s="740">
        <v>48.194209999999998</v>
      </c>
      <c r="H5" s="142">
        <v>-92.238940832769913</v>
      </c>
      <c r="I5" s="752">
        <v>0.12488529533580299</v>
      </c>
      <c r="K5" s="167"/>
      <c r="M5" s="167"/>
      <c r="O5" s="167"/>
    </row>
    <row r="6" spans="1:15" x14ac:dyDescent="0.2">
      <c r="A6" s="11"/>
      <c r="B6" s="11" t="s">
        <v>655</v>
      </c>
      <c r="C6" s="751">
        <v>7.02583</v>
      </c>
      <c r="D6" s="142">
        <v>33.124716965759248</v>
      </c>
      <c r="E6" s="740">
        <v>16.47222</v>
      </c>
      <c r="F6" s="142">
        <v>32.827950911083398</v>
      </c>
      <c r="G6" s="740">
        <v>53.027770000000004</v>
      </c>
      <c r="H6" s="142">
        <v>11.257308714564234</v>
      </c>
      <c r="I6" s="752">
        <v>0.13741046315416383</v>
      </c>
    </row>
    <row r="7" spans="1:15" x14ac:dyDescent="0.2">
      <c r="A7" s="11"/>
      <c r="B7" s="11" t="s">
        <v>233</v>
      </c>
      <c r="C7" s="751">
        <v>0</v>
      </c>
      <c r="D7" s="142" t="s">
        <v>142</v>
      </c>
      <c r="E7" s="740">
        <v>0</v>
      </c>
      <c r="F7" s="142" t="s">
        <v>142</v>
      </c>
      <c r="G7" s="740">
        <v>0</v>
      </c>
      <c r="H7" s="142">
        <v>-100</v>
      </c>
      <c r="I7" s="752">
        <v>0</v>
      </c>
    </row>
    <row r="8" spans="1:15" x14ac:dyDescent="0.2">
      <c r="A8" s="11"/>
      <c r="B8" s="11" t="s">
        <v>270</v>
      </c>
      <c r="C8" s="751">
        <v>0</v>
      </c>
      <c r="D8" s="142" t="s">
        <v>142</v>
      </c>
      <c r="E8" s="740">
        <v>0</v>
      </c>
      <c r="F8" s="142" t="s">
        <v>142</v>
      </c>
      <c r="G8" s="740">
        <v>321.02879999999999</v>
      </c>
      <c r="H8" s="142" t="s">
        <v>142</v>
      </c>
      <c r="I8" s="752">
        <v>0.8318795245175391</v>
      </c>
    </row>
    <row r="9" spans="1:15" x14ac:dyDescent="0.2">
      <c r="A9" s="11"/>
      <c r="B9" s="11" t="s">
        <v>274</v>
      </c>
      <c r="C9" s="751">
        <v>0</v>
      </c>
      <c r="D9" s="142" t="s">
        <v>142</v>
      </c>
      <c r="E9" s="740">
        <v>0</v>
      </c>
      <c r="F9" s="142" t="s">
        <v>142</v>
      </c>
      <c r="G9" s="740">
        <v>0</v>
      </c>
      <c r="H9" s="142">
        <v>-100</v>
      </c>
      <c r="I9" s="752">
        <v>0</v>
      </c>
    </row>
    <row r="10" spans="1:15" x14ac:dyDescent="0.2">
      <c r="A10" s="11"/>
      <c r="B10" s="11" t="s">
        <v>234</v>
      </c>
      <c r="C10" s="751">
        <v>2481.0180799999989</v>
      </c>
      <c r="D10" s="142">
        <v>193.05215493050144</v>
      </c>
      <c r="E10" s="740">
        <v>3926.5768799999992</v>
      </c>
      <c r="F10" s="142">
        <v>162.38394949721388</v>
      </c>
      <c r="G10" s="740">
        <v>11791.871059999999</v>
      </c>
      <c r="H10" s="142">
        <v>-66.418531081419687</v>
      </c>
      <c r="I10" s="753">
        <v>30.556187141355945</v>
      </c>
    </row>
    <row r="11" spans="1:15" x14ac:dyDescent="0.2">
      <c r="A11" s="11"/>
      <c r="B11" s="237" t="s">
        <v>322</v>
      </c>
      <c r="C11" s="754">
        <v>2450.5731099999989</v>
      </c>
      <c r="D11" s="412">
        <v>244.09318655719616</v>
      </c>
      <c r="E11" s="755">
        <v>3865.9533199999983</v>
      </c>
      <c r="F11" s="412">
        <v>193.54230639217951</v>
      </c>
      <c r="G11" s="755">
        <v>11257.408210000001</v>
      </c>
      <c r="H11" s="412">
        <v>-67.009314021940781</v>
      </c>
      <c r="I11" s="756">
        <v>29.17123756197152</v>
      </c>
    </row>
    <row r="12" spans="1:15" x14ac:dyDescent="0.2">
      <c r="A12" s="11"/>
      <c r="B12" s="237" t="s">
        <v>319</v>
      </c>
      <c r="C12" s="754">
        <v>30.444969999999998</v>
      </c>
      <c r="D12" s="412">
        <v>-77.35257643429297</v>
      </c>
      <c r="E12" s="755">
        <v>60.623559999999998</v>
      </c>
      <c r="F12" s="412">
        <v>-66.226432732430879</v>
      </c>
      <c r="G12" s="755">
        <v>534.46285000000012</v>
      </c>
      <c r="H12" s="412">
        <v>-46.080917980641757</v>
      </c>
      <c r="I12" s="756">
        <v>1.384949579384432</v>
      </c>
    </row>
    <row r="13" spans="1:15" x14ac:dyDescent="0.2">
      <c r="A13" s="11"/>
      <c r="B13" s="11" t="s">
        <v>581</v>
      </c>
      <c r="C13" s="751">
        <v>0</v>
      </c>
      <c r="D13" s="142">
        <v>-100</v>
      </c>
      <c r="E13" s="740">
        <v>0</v>
      </c>
      <c r="F13" s="142">
        <v>-100</v>
      </c>
      <c r="G13" s="740">
        <v>409.56054</v>
      </c>
      <c r="H13" s="142">
        <v>-34.421248102460275</v>
      </c>
      <c r="I13" s="752">
        <v>1.0612911591618777</v>
      </c>
    </row>
    <row r="14" spans="1:15" x14ac:dyDescent="0.2">
      <c r="A14" s="11"/>
      <c r="B14" s="11" t="s">
        <v>235</v>
      </c>
      <c r="C14" s="751">
        <v>0</v>
      </c>
      <c r="D14" s="142" t="s">
        <v>142</v>
      </c>
      <c r="E14" s="740">
        <v>0</v>
      </c>
      <c r="F14" s="142">
        <v>-100</v>
      </c>
      <c r="G14" s="740">
        <v>0.87492999999999999</v>
      </c>
      <c r="H14" s="142">
        <v>1.673387331063412</v>
      </c>
      <c r="I14" s="752">
        <v>2.267199554638495E-3</v>
      </c>
    </row>
    <row r="15" spans="1:15" x14ac:dyDescent="0.2">
      <c r="A15" s="11"/>
      <c r="B15" s="11" t="s">
        <v>276</v>
      </c>
      <c r="C15" s="751">
        <v>0</v>
      </c>
      <c r="D15" s="142" t="s">
        <v>142</v>
      </c>
      <c r="E15" s="740">
        <v>0</v>
      </c>
      <c r="F15" s="142" t="s">
        <v>142</v>
      </c>
      <c r="G15" s="740">
        <v>0</v>
      </c>
      <c r="H15" s="142">
        <v>-100</v>
      </c>
      <c r="I15" s="752">
        <v>0</v>
      </c>
    </row>
    <row r="16" spans="1:15" x14ac:dyDescent="0.2">
      <c r="A16" s="11"/>
      <c r="B16" s="11" t="s">
        <v>206</v>
      </c>
      <c r="C16" s="751">
        <v>324.87817000000007</v>
      </c>
      <c r="D16" s="142">
        <v>217.29392503918103</v>
      </c>
      <c r="E16" s="740">
        <v>475.34717000000006</v>
      </c>
      <c r="F16" s="142">
        <v>70.292978750204398</v>
      </c>
      <c r="G16" s="740">
        <v>2027.1207200000001</v>
      </c>
      <c r="H16" s="142">
        <v>-60.33606815347099</v>
      </c>
      <c r="I16" s="752">
        <v>5.2528627359702673</v>
      </c>
    </row>
    <row r="17" spans="1:10" x14ac:dyDescent="0.2">
      <c r="A17" s="11"/>
      <c r="B17" s="11" t="s">
        <v>207</v>
      </c>
      <c r="C17" s="751">
        <v>0</v>
      </c>
      <c r="D17" s="142" t="s">
        <v>142</v>
      </c>
      <c r="E17" s="740">
        <v>0</v>
      </c>
      <c r="F17" s="142" t="s">
        <v>142</v>
      </c>
      <c r="G17" s="740">
        <v>128.10267999999999</v>
      </c>
      <c r="H17" s="142">
        <v>478.97684593029817</v>
      </c>
      <c r="I17" s="752">
        <v>0.33195151502862813</v>
      </c>
    </row>
    <row r="18" spans="1:10" x14ac:dyDescent="0.2">
      <c r="A18" s="11"/>
      <c r="B18" s="11" t="s">
        <v>540</v>
      </c>
      <c r="C18" s="751">
        <v>0</v>
      </c>
      <c r="D18" s="412" t="s">
        <v>142</v>
      </c>
      <c r="E18" s="740">
        <v>0</v>
      </c>
      <c r="F18" s="412" t="s">
        <v>142</v>
      </c>
      <c r="G18" s="740">
        <v>45.164699999999996</v>
      </c>
      <c r="H18" s="412">
        <v>-95.655936664376625</v>
      </c>
      <c r="I18" s="752">
        <v>0.11703494876776567</v>
      </c>
    </row>
    <row r="19" spans="1:10" x14ac:dyDescent="0.2">
      <c r="A19" s="11"/>
      <c r="B19" s="11" t="s">
        <v>654</v>
      </c>
      <c r="C19" s="751">
        <v>331.11644999999999</v>
      </c>
      <c r="D19" s="142">
        <v>-19.838580691896425</v>
      </c>
      <c r="E19" s="740">
        <v>751.18176000000005</v>
      </c>
      <c r="F19" s="142">
        <v>-23.067592424698091</v>
      </c>
      <c r="G19" s="740">
        <v>3830.2769500000004</v>
      </c>
      <c r="H19" s="142">
        <v>-30.823180355325125</v>
      </c>
      <c r="I19" s="753">
        <v>9.9253679667883077</v>
      </c>
    </row>
    <row r="20" spans="1:10" x14ac:dyDescent="0.2">
      <c r="A20" s="11"/>
      <c r="B20" s="11" t="s">
        <v>208</v>
      </c>
      <c r="C20" s="751">
        <v>126.06751999999999</v>
      </c>
      <c r="D20" s="142" t="s">
        <v>142</v>
      </c>
      <c r="E20" s="740">
        <v>126.06751999999999</v>
      </c>
      <c r="F20" s="142" t="s">
        <v>142</v>
      </c>
      <c r="G20" s="740">
        <v>148.64798999999999</v>
      </c>
      <c r="H20" s="142">
        <v>-70.543914712571294</v>
      </c>
      <c r="I20" s="752">
        <v>0.38519042292058503</v>
      </c>
    </row>
    <row r="21" spans="1:10" x14ac:dyDescent="0.2">
      <c r="A21" s="11"/>
      <c r="B21" s="11" t="s">
        <v>237</v>
      </c>
      <c r="C21" s="751">
        <v>0</v>
      </c>
      <c r="D21" s="142" t="s">
        <v>142</v>
      </c>
      <c r="E21" s="740">
        <v>0</v>
      </c>
      <c r="F21" s="142" t="s">
        <v>142</v>
      </c>
      <c r="G21" s="740">
        <v>167.91239000000002</v>
      </c>
      <c r="H21" s="142">
        <v>-53.931295201923923</v>
      </c>
      <c r="I21" s="753">
        <v>0.43511011832522062</v>
      </c>
    </row>
    <row r="22" spans="1:10" x14ac:dyDescent="0.2">
      <c r="A22" s="11"/>
      <c r="B22" s="11" t="s">
        <v>660</v>
      </c>
      <c r="C22" s="751">
        <v>0.27361000000000002</v>
      </c>
      <c r="D22" s="142" t="s">
        <v>142</v>
      </c>
      <c r="E22" s="740">
        <v>0.54642000000000013</v>
      </c>
      <c r="F22" s="142">
        <v>84.271405928573884</v>
      </c>
      <c r="G22" s="740">
        <v>2.25989</v>
      </c>
      <c r="H22" s="142">
        <v>92.380182174172106</v>
      </c>
      <c r="I22" s="753">
        <v>5.8560360274901857E-3</v>
      </c>
    </row>
    <row r="23" spans="1:10" x14ac:dyDescent="0.2">
      <c r="A23" s="11"/>
      <c r="B23" s="11" t="s">
        <v>238</v>
      </c>
      <c r="C23" s="751">
        <v>0</v>
      </c>
      <c r="D23" s="142" t="s">
        <v>142</v>
      </c>
      <c r="E23" s="740">
        <v>0</v>
      </c>
      <c r="F23" s="142" t="s">
        <v>142</v>
      </c>
      <c r="G23" s="740">
        <v>1054.77682</v>
      </c>
      <c r="H23" s="142" t="s">
        <v>142</v>
      </c>
      <c r="I23" s="752">
        <v>2.7332352720183422</v>
      </c>
    </row>
    <row r="24" spans="1:10" x14ac:dyDescent="0.2">
      <c r="A24" s="160" t="s">
        <v>438</v>
      </c>
      <c r="B24" s="703"/>
      <c r="C24" s="757">
        <v>3270.3796599999991</v>
      </c>
      <c r="D24" s="147">
        <v>130.91134604189611</v>
      </c>
      <c r="E24" s="757">
        <v>5296.1919699999989</v>
      </c>
      <c r="F24" s="147">
        <v>82.308172567776197</v>
      </c>
      <c r="G24" s="757">
        <v>20028.819449999995</v>
      </c>
      <c r="H24" s="147">
        <v>-59.355251182522061</v>
      </c>
      <c r="I24" s="758">
        <v>51.900529798926563</v>
      </c>
    </row>
    <row r="25" spans="1:10" x14ac:dyDescent="0.2">
      <c r="A25" s="11"/>
      <c r="B25" s="11" t="s">
        <v>673</v>
      </c>
      <c r="C25" s="751">
        <v>0</v>
      </c>
      <c r="D25" s="142" t="s">
        <v>142</v>
      </c>
      <c r="E25" s="740">
        <v>0</v>
      </c>
      <c r="F25" s="142">
        <v>-100</v>
      </c>
      <c r="G25" s="740">
        <v>0</v>
      </c>
      <c r="H25" s="142">
        <v>-100</v>
      </c>
      <c r="I25" s="752">
        <v>0</v>
      </c>
    </row>
    <row r="26" spans="1:10" ht="14.25" customHeight="1" x14ac:dyDescent="0.2">
      <c r="A26" s="11"/>
      <c r="B26" s="11" t="s">
        <v>215</v>
      </c>
      <c r="C26" s="751">
        <v>0</v>
      </c>
      <c r="D26" s="142" t="s">
        <v>142</v>
      </c>
      <c r="E26" s="740">
        <v>0</v>
      </c>
      <c r="F26" s="142" t="s">
        <v>142</v>
      </c>
      <c r="G26" s="740">
        <v>2332.5676600000002</v>
      </c>
      <c r="H26" s="142" t="s">
        <v>142</v>
      </c>
      <c r="I26" s="752">
        <v>6.0443651033981656</v>
      </c>
    </row>
    <row r="27" spans="1:10" x14ac:dyDescent="0.2">
      <c r="A27" s="11"/>
      <c r="B27" s="11" t="s">
        <v>241</v>
      </c>
      <c r="C27" s="751">
        <v>700</v>
      </c>
      <c r="D27" s="142">
        <v>50.862068965517238</v>
      </c>
      <c r="E27" s="740">
        <v>1372</v>
      </c>
      <c r="F27" s="142">
        <v>3.0030030030030028</v>
      </c>
      <c r="G27" s="740">
        <v>9743</v>
      </c>
      <c r="H27" s="142">
        <v>1.6147493119235443</v>
      </c>
      <c r="I27" s="753">
        <v>25.246962912281962</v>
      </c>
    </row>
    <row r="28" spans="1:10" x14ac:dyDescent="0.2">
      <c r="A28" s="11"/>
      <c r="B28" s="237" t="s">
        <v>322</v>
      </c>
      <c r="C28" s="754">
        <v>700</v>
      </c>
      <c r="D28" s="412">
        <v>50.862068965517238</v>
      </c>
      <c r="E28" s="755">
        <v>1372</v>
      </c>
      <c r="F28" s="412">
        <v>3.0030030030030028</v>
      </c>
      <c r="G28" s="755">
        <v>9743</v>
      </c>
      <c r="H28" s="412">
        <v>1.6272035047460103</v>
      </c>
      <c r="I28" s="756">
        <v>25.246962912281962</v>
      </c>
    </row>
    <row r="29" spans="1:10" ht="14.25" customHeight="1" x14ac:dyDescent="0.2">
      <c r="A29" s="11"/>
      <c r="B29" s="237" t="s">
        <v>319</v>
      </c>
      <c r="C29" s="754">
        <v>0</v>
      </c>
      <c r="D29" s="412" t="s">
        <v>142</v>
      </c>
      <c r="E29" s="755">
        <v>0</v>
      </c>
      <c r="F29" s="412" t="s">
        <v>142</v>
      </c>
      <c r="G29" s="755">
        <v>0</v>
      </c>
      <c r="H29" s="412">
        <v>-100</v>
      </c>
      <c r="I29" s="756">
        <v>0</v>
      </c>
    </row>
    <row r="30" spans="1:10" ht="14.25" customHeight="1" x14ac:dyDescent="0.2">
      <c r="A30" s="160" t="s">
        <v>439</v>
      </c>
      <c r="B30" s="703"/>
      <c r="C30" s="757">
        <v>700</v>
      </c>
      <c r="D30" s="147">
        <v>50.862068965517238</v>
      </c>
      <c r="E30" s="757">
        <v>1372</v>
      </c>
      <c r="F30" s="147">
        <v>-6.510606157087456</v>
      </c>
      <c r="G30" s="757">
        <v>12075.567660000001</v>
      </c>
      <c r="H30" s="147">
        <v>24.186692124355407</v>
      </c>
      <c r="I30" s="758">
        <v>31.291328015680129</v>
      </c>
    </row>
    <row r="31" spans="1:10" ht="14.25" customHeight="1" x14ac:dyDescent="0.2">
      <c r="A31" s="11"/>
      <c r="B31" s="11" t="s">
        <v>231</v>
      </c>
      <c r="C31" s="751">
        <v>0</v>
      </c>
      <c r="D31" s="142" t="s">
        <v>142</v>
      </c>
      <c r="E31" s="740">
        <v>0</v>
      </c>
      <c r="F31" s="142" t="s">
        <v>142</v>
      </c>
      <c r="G31" s="740">
        <v>108.77736</v>
      </c>
      <c r="H31" s="142">
        <v>-25.787063057147808</v>
      </c>
      <c r="I31" s="752">
        <v>0.2818739580843625</v>
      </c>
      <c r="J31" s="428"/>
    </row>
    <row r="32" spans="1:10" ht="14.25" customHeight="1" x14ac:dyDescent="0.2">
      <c r="A32" s="160" t="s">
        <v>300</v>
      </c>
      <c r="B32" s="703"/>
      <c r="C32" s="757">
        <v>0</v>
      </c>
      <c r="D32" s="147" t="s">
        <v>142</v>
      </c>
      <c r="E32" s="757">
        <v>0</v>
      </c>
      <c r="F32" s="147" t="s">
        <v>142</v>
      </c>
      <c r="G32" s="757">
        <v>108.77736</v>
      </c>
      <c r="H32" s="147">
        <v>-25.787063057147808</v>
      </c>
      <c r="I32" s="758">
        <v>0.2818739580843625</v>
      </c>
      <c r="J32" s="428"/>
    </row>
    <row r="33" spans="1:9" ht="14.25" customHeight="1" x14ac:dyDescent="0.2">
      <c r="A33" s="11"/>
      <c r="B33" s="11" t="s">
        <v>561</v>
      </c>
      <c r="C33" s="751">
        <v>0</v>
      </c>
      <c r="D33" s="142" t="s">
        <v>142</v>
      </c>
      <c r="E33" s="740">
        <v>0</v>
      </c>
      <c r="F33" s="142" t="s">
        <v>142</v>
      </c>
      <c r="G33" s="740">
        <v>676.63525000000004</v>
      </c>
      <c r="H33" s="142">
        <v>4112.3840503019355</v>
      </c>
      <c r="I33" s="752">
        <v>1.7533598544485922</v>
      </c>
    </row>
    <row r="34" spans="1:9" ht="14.25" customHeight="1" x14ac:dyDescent="0.2">
      <c r="A34" s="11"/>
      <c r="B34" s="11" t="s">
        <v>202</v>
      </c>
      <c r="C34" s="751">
        <v>0</v>
      </c>
      <c r="D34" s="142" t="s">
        <v>142</v>
      </c>
      <c r="E34" s="740">
        <v>0</v>
      </c>
      <c r="F34" s="142">
        <v>-100</v>
      </c>
      <c r="G34" s="740">
        <v>0</v>
      </c>
      <c r="H34" s="142">
        <v>-100</v>
      </c>
      <c r="I34" s="752">
        <v>0</v>
      </c>
    </row>
    <row r="35" spans="1:9" ht="15.75" customHeight="1" x14ac:dyDescent="0.2">
      <c r="A35" s="11"/>
      <c r="B35" s="11" t="s">
        <v>656</v>
      </c>
      <c r="C35" s="751">
        <v>0</v>
      </c>
      <c r="D35" s="142" t="s">
        <v>142</v>
      </c>
      <c r="E35" s="740">
        <v>0</v>
      </c>
      <c r="F35" s="142" t="s">
        <v>142</v>
      </c>
      <c r="G35" s="740">
        <v>0</v>
      </c>
      <c r="H35" s="142">
        <v>-100</v>
      </c>
      <c r="I35" s="752">
        <v>0</v>
      </c>
    </row>
    <row r="36" spans="1:9" s="1" customFormat="1" ht="14.25" customHeight="1" x14ac:dyDescent="0.2">
      <c r="A36" s="11"/>
      <c r="B36" s="11" t="s">
        <v>203</v>
      </c>
      <c r="C36" s="751">
        <v>0</v>
      </c>
      <c r="D36" s="142">
        <v>-100</v>
      </c>
      <c r="E36" s="755">
        <v>0</v>
      </c>
      <c r="F36" s="142">
        <v>-100</v>
      </c>
      <c r="G36" s="755">
        <v>0</v>
      </c>
      <c r="H36" s="142">
        <v>-100</v>
      </c>
      <c r="I36" s="752">
        <v>0</v>
      </c>
    </row>
    <row r="37" spans="1:9" s="1" customFormat="1" x14ac:dyDescent="0.2">
      <c r="A37" s="11"/>
      <c r="B37" s="11" t="s">
        <v>657</v>
      </c>
      <c r="C37" s="751">
        <v>0</v>
      </c>
      <c r="D37" s="142" t="s">
        <v>142</v>
      </c>
      <c r="E37" s="755">
        <v>0</v>
      </c>
      <c r="F37" s="142" t="s">
        <v>142</v>
      </c>
      <c r="G37" s="740">
        <v>882.99936000000002</v>
      </c>
      <c r="H37" s="142">
        <v>-77.350378395805663</v>
      </c>
      <c r="I37" s="752">
        <v>2.2881096267565133</v>
      </c>
    </row>
    <row r="38" spans="1:9" s="1" customFormat="1" x14ac:dyDescent="0.2">
      <c r="A38" s="160" t="s">
        <v>658</v>
      </c>
      <c r="B38" s="703"/>
      <c r="C38" s="757">
        <v>0</v>
      </c>
      <c r="D38" s="147">
        <v>-100</v>
      </c>
      <c r="E38" s="757">
        <v>0</v>
      </c>
      <c r="F38" s="147">
        <v>-100</v>
      </c>
      <c r="G38" s="757">
        <v>1559.6346099999998</v>
      </c>
      <c r="H38" s="147">
        <v>-68.724497086344272</v>
      </c>
      <c r="I38" s="758">
        <v>4.0414694812051053</v>
      </c>
    </row>
    <row r="39" spans="1:9" s="1" customFormat="1" x14ac:dyDescent="0.2">
      <c r="A39" s="11"/>
      <c r="B39" s="11" t="s">
        <v>533</v>
      </c>
      <c r="C39" s="751">
        <v>0</v>
      </c>
      <c r="D39" s="142" t="s">
        <v>142</v>
      </c>
      <c r="E39" s="755">
        <v>0</v>
      </c>
      <c r="F39" s="142" t="s">
        <v>142</v>
      </c>
      <c r="G39" s="740">
        <v>902.40485000000001</v>
      </c>
      <c r="H39" s="142">
        <v>-21.609974277976718</v>
      </c>
      <c r="I39" s="752">
        <v>2.3383949276212017</v>
      </c>
    </row>
    <row r="40" spans="1:9" s="1" customFormat="1" x14ac:dyDescent="0.2">
      <c r="A40" s="11"/>
      <c r="B40" s="11" t="s">
        <v>636</v>
      </c>
      <c r="C40" s="751">
        <v>0</v>
      </c>
      <c r="D40" s="142" t="s">
        <v>142</v>
      </c>
      <c r="E40" s="755">
        <v>0</v>
      </c>
      <c r="F40" s="142" t="s">
        <v>142</v>
      </c>
      <c r="G40" s="755">
        <v>0</v>
      </c>
      <c r="H40" s="142">
        <v>-100</v>
      </c>
      <c r="I40" s="752">
        <v>0</v>
      </c>
    </row>
    <row r="41" spans="1:9" s="1" customFormat="1" x14ac:dyDescent="0.2">
      <c r="A41" s="160" t="s">
        <v>455</v>
      </c>
      <c r="B41" s="703"/>
      <c r="C41" s="757">
        <v>0</v>
      </c>
      <c r="D41" s="147" t="s">
        <v>142</v>
      </c>
      <c r="E41" s="757">
        <v>0</v>
      </c>
      <c r="F41" s="147" t="s">
        <v>142</v>
      </c>
      <c r="G41" s="757">
        <v>902.40485000000001</v>
      </c>
      <c r="H41" s="147">
        <v>-56.813560947551522</v>
      </c>
      <c r="I41" s="758">
        <v>2.3383949276212017</v>
      </c>
    </row>
    <row r="42" spans="1:9" s="1" customFormat="1" ht="14.25" customHeight="1" x14ac:dyDescent="0.2">
      <c r="A42" s="160" t="s">
        <v>659</v>
      </c>
      <c r="B42" s="703"/>
      <c r="C42" s="757">
        <v>283.86454000000003</v>
      </c>
      <c r="D42" s="147">
        <v>156.30878276494118</v>
      </c>
      <c r="E42" s="757">
        <v>642.35484000000008</v>
      </c>
      <c r="F42" s="147">
        <v>72.058513328682139</v>
      </c>
      <c r="G42" s="757">
        <v>3915.5764100000001</v>
      </c>
      <c r="H42" s="147">
        <v>107.45512518759874</v>
      </c>
      <c r="I42" s="758">
        <v>10.146403818482618</v>
      </c>
    </row>
    <row r="43" spans="1:9" s="1" customFormat="1" ht="14.25" customHeight="1" x14ac:dyDescent="0.2">
      <c r="A43" s="743" t="s">
        <v>114</v>
      </c>
      <c r="B43" s="658"/>
      <c r="C43" s="744">
        <v>4254.2441999999992</v>
      </c>
      <c r="D43" s="659">
        <v>111.29666916776102</v>
      </c>
      <c r="E43" s="744">
        <v>7310.5468099999989</v>
      </c>
      <c r="F43" s="659">
        <v>43.163398048179822</v>
      </c>
      <c r="G43" s="744">
        <v>38590.780340000005</v>
      </c>
      <c r="H43" s="659">
        <v>-43.342005017215804</v>
      </c>
      <c r="I43" s="744">
        <v>100</v>
      </c>
    </row>
    <row r="44" spans="1:9" s="1" customFormat="1" x14ac:dyDescent="0.2">
      <c r="A44" s="745"/>
      <c r="B44" s="726" t="s">
        <v>322</v>
      </c>
      <c r="C44" s="746">
        <v>3481.6895599999993</v>
      </c>
      <c r="D44" s="528">
        <v>119.07820146230557</v>
      </c>
      <c r="E44" s="746">
        <v>5989.1350799999982</v>
      </c>
      <c r="F44" s="528">
        <v>65.198459419677846</v>
      </c>
      <c r="G44" s="746">
        <v>24830.685160000001</v>
      </c>
      <c r="H44" s="528">
        <v>-49.579218317033245</v>
      </c>
      <c r="I44" s="746">
        <v>64.343568441041782</v>
      </c>
    </row>
    <row r="45" spans="1:9" s="1" customFormat="1" x14ac:dyDescent="0.2">
      <c r="A45" s="726"/>
      <c r="B45" s="726" t="s">
        <v>319</v>
      </c>
      <c r="C45" s="746">
        <v>772.55464000000018</v>
      </c>
      <c r="D45" s="528">
        <v>82.140334471349007</v>
      </c>
      <c r="E45" s="746">
        <v>1321.41173</v>
      </c>
      <c r="F45" s="528">
        <v>-10.77675980340597</v>
      </c>
      <c r="G45" s="746">
        <v>13760.095179999998</v>
      </c>
      <c r="H45" s="528">
        <v>-27.059702588620045</v>
      </c>
      <c r="I45" s="746">
        <v>35.656431558958204</v>
      </c>
    </row>
    <row r="46" spans="1:9" s="1" customFormat="1" ht="14.25" customHeight="1" x14ac:dyDescent="0.2">
      <c r="A46" s="747"/>
      <c r="B46" s="747" t="s">
        <v>442</v>
      </c>
      <c r="C46" s="748">
        <v>3263.3538299999991</v>
      </c>
      <c r="D46" s="530">
        <v>127.67002766445539</v>
      </c>
      <c r="E46" s="748">
        <v>5279.7197499999984</v>
      </c>
      <c r="F46" s="530">
        <v>81.120555757308665</v>
      </c>
      <c r="G46" s="748">
        <v>19763.540239999998</v>
      </c>
      <c r="H46" s="530">
        <v>-60.753376441402494</v>
      </c>
      <c r="I46" s="748">
        <v>51.213113769339223</v>
      </c>
    </row>
    <row r="47" spans="1:9" s="1" customFormat="1" ht="14.25" customHeight="1" x14ac:dyDescent="0.2">
      <c r="A47" s="747"/>
      <c r="B47" s="747" t="s">
        <v>443</v>
      </c>
      <c r="C47" s="748">
        <v>990.89037000000008</v>
      </c>
      <c r="D47" s="530">
        <v>70.834734485433998</v>
      </c>
      <c r="E47" s="748">
        <v>2030.8270600000005</v>
      </c>
      <c r="F47" s="530">
        <v>-7.3276245483040405</v>
      </c>
      <c r="G47" s="748">
        <v>18827.240100000006</v>
      </c>
      <c r="H47" s="530">
        <v>6.0420773900160523</v>
      </c>
      <c r="I47" s="748">
        <v>48.78688623066077</v>
      </c>
    </row>
    <row r="48" spans="1:9" s="1" customFormat="1" x14ac:dyDescent="0.2">
      <c r="A48" s="726"/>
      <c r="B48" s="726" t="s">
        <v>444</v>
      </c>
      <c r="C48" s="727">
        <v>3137.0126999999993</v>
      </c>
      <c r="D48" s="155">
        <v>130.31290234159425</v>
      </c>
      <c r="E48" s="727">
        <v>5153.1058099999991</v>
      </c>
      <c r="F48" s="155">
        <v>87.187335050904977</v>
      </c>
      <c r="G48" s="727">
        <v>18232.443759999998</v>
      </c>
      <c r="H48" s="155">
        <v>-62.077063949291265</v>
      </c>
      <c r="I48" s="727">
        <v>47.245594930615482</v>
      </c>
    </row>
    <row r="49" spans="1:9" s="1" customFormat="1" x14ac:dyDescent="0.2">
      <c r="A49" s="80" t="s">
        <v>692</v>
      </c>
      <c r="B49" s="718"/>
      <c r="G49" s="613"/>
      <c r="I49" s="161" t="s">
        <v>220</v>
      </c>
    </row>
    <row r="50" spans="1:9" s="1" customFormat="1" x14ac:dyDescent="0.2">
      <c r="A50" s="80" t="s">
        <v>661</v>
      </c>
      <c r="B50" s="718"/>
      <c r="G50" s="613"/>
      <c r="I50" s="161"/>
    </row>
    <row r="51" spans="1:9" s="1" customFormat="1" x14ac:dyDescent="0.2">
      <c r="A51" s="719" t="s">
        <v>662</v>
      </c>
      <c r="G51" s="613"/>
    </row>
    <row r="52" spans="1:9" s="1" customFormat="1" x14ac:dyDescent="0.2">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sheetData>
  <mergeCells count="6">
    <mergeCell ref="A1:G2"/>
    <mergeCell ref="C3:D3"/>
    <mergeCell ref="E3:F3"/>
    <mergeCell ref="A3:A4"/>
    <mergeCell ref="B3:B4"/>
    <mergeCell ref="G3:I3"/>
  </mergeCells>
  <conditionalFormatting sqref="D36:D44 D43:H45">
    <cfRule type="cellIs" dxfId="37" priority="2" operator="between">
      <formula>0.049</formula>
      <formula>0</formula>
    </cfRule>
  </conditionalFormatting>
  <conditionalFormatting sqref="D43:E48 G43:G48">
    <cfRule type="cellIs" dxfId="36" priority="49" operator="between">
      <formula>0.00000001</formula>
      <formula>1</formula>
    </cfRule>
  </conditionalFormatting>
  <conditionalFormatting sqref="D43:G47">
    <cfRule type="cellIs" dxfId="35" priority="37" operator="between">
      <formula>0.00000001</formula>
      <formula>1</formula>
    </cfRule>
  </conditionalFormatting>
  <conditionalFormatting sqref="D24:H24 F25 H25 D25:D26 F26:H26">
    <cfRule type="cellIs" dxfId="34" priority="17" operator="between">
      <formula>0.049</formula>
      <formula>0</formula>
    </cfRule>
  </conditionalFormatting>
  <conditionalFormatting sqref="D30:H30 D31:D33 F31:H33">
    <cfRule type="cellIs" dxfId="33" priority="4" operator="between">
      <formula>0.049</formula>
      <formula>0</formula>
    </cfRule>
  </conditionalFormatting>
  <conditionalFormatting sqref="D34:H35">
    <cfRule type="cellIs" dxfId="32" priority="33" operator="between">
      <formula>0.00000001</formula>
      <formula>1</formula>
    </cfRule>
  </conditionalFormatting>
  <conditionalFormatting sqref="F36 H36">
    <cfRule type="cellIs" dxfId="31" priority="21" operator="between">
      <formula>0.049</formula>
      <formula>0</formula>
    </cfRule>
  </conditionalFormatting>
  <conditionalFormatting sqref="F40 H40">
    <cfRule type="cellIs" dxfId="30" priority="12" operator="between">
      <formula>0.049</formula>
      <formula>0</formula>
    </cfRule>
  </conditionalFormatting>
  <conditionalFormatting sqref="F43:F46">
    <cfRule type="cellIs" dxfId="29" priority="20" operator="between">
      <formula>0.00000001</formula>
      <formula>1</formula>
    </cfRule>
  </conditionalFormatting>
  <conditionalFormatting sqref="F37:H39">
    <cfRule type="cellIs" dxfId="28" priority="3" operator="between">
      <formula>0.049</formula>
      <formula>0</formula>
    </cfRule>
  </conditionalFormatting>
  <conditionalFormatting sqref="F41:H43">
    <cfRule type="cellIs" dxfId="27" priority="1" operator="between">
      <formula>0.049</formula>
      <formula>0</formula>
    </cfRule>
  </conditionalFormatting>
  <conditionalFormatting sqref="H43:H46">
    <cfRule type="cellIs" dxfId="26" priority="18" operator="between">
      <formula>0.00000001</formula>
      <formula>1</formula>
    </cfRule>
  </conditionalFormatting>
  <conditionalFormatting sqref="I7:I8 I10:I19 I21:I35 I38:I48">
    <cfRule type="cellIs" dxfId="25" priority="7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4" t="s">
        <v>338</v>
      </c>
      <c r="B1" s="814"/>
      <c r="C1" s="814"/>
      <c r="D1" s="814"/>
      <c r="E1" s="814"/>
      <c r="F1" s="814"/>
      <c r="G1" s="1"/>
      <c r="H1" s="1"/>
      <c r="I1" s="1"/>
    </row>
    <row r="2" spans="1:12" x14ac:dyDescent="0.2">
      <c r="A2" s="815"/>
      <c r="B2" s="815"/>
      <c r="C2" s="815"/>
      <c r="D2" s="815"/>
      <c r="E2" s="815"/>
      <c r="F2" s="815"/>
      <c r="G2" s="10"/>
      <c r="H2" s="55" t="s">
        <v>463</v>
      </c>
      <c r="I2" s="1"/>
    </row>
    <row r="3" spans="1:12" x14ac:dyDescent="0.2">
      <c r="A3" s="11"/>
      <c r="B3" s="775">
        <f>INDICE!A3</f>
        <v>45716</v>
      </c>
      <c r="C3" s="776">
        <v>41671</v>
      </c>
      <c r="D3" s="776" t="s">
        <v>115</v>
      </c>
      <c r="E3" s="776"/>
      <c r="F3" s="776" t="s">
        <v>116</v>
      </c>
      <c r="G3" s="776"/>
      <c r="H3" s="776"/>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3481.6895599999998</v>
      </c>
      <c r="C5" s="663">
        <v>119.07820146230557</v>
      </c>
      <c r="D5" s="226">
        <v>5989.1350799999991</v>
      </c>
      <c r="E5" s="227">
        <v>65.198459419677846</v>
      </c>
      <c r="F5" s="226">
        <v>24830.685160000001</v>
      </c>
      <c r="G5" s="227">
        <v>-49.579218317033238</v>
      </c>
      <c r="H5" s="227">
        <v>64.343568441041811</v>
      </c>
      <c r="I5" s="1"/>
    </row>
    <row r="6" spans="1:12" x14ac:dyDescent="0.2">
      <c r="A6" s="3" t="s">
        <v>328</v>
      </c>
      <c r="B6" s="710">
        <v>700</v>
      </c>
      <c r="C6" s="437">
        <v>50.862068965517238</v>
      </c>
      <c r="D6" s="429">
        <v>1372</v>
      </c>
      <c r="E6" s="437">
        <v>3.0030030030030028</v>
      </c>
      <c r="F6" s="429">
        <v>9743</v>
      </c>
      <c r="G6" s="437">
        <v>1.6272035047460103</v>
      </c>
      <c r="H6" s="715">
        <v>25.246962912281973</v>
      </c>
      <c r="I6" s="1"/>
    </row>
    <row r="7" spans="1:12" x14ac:dyDescent="0.2">
      <c r="A7" s="3" t="s">
        <v>515</v>
      </c>
      <c r="B7" s="711">
        <v>331.11644999999999</v>
      </c>
      <c r="C7" s="437">
        <v>-19.838580691896425</v>
      </c>
      <c r="D7" s="431">
        <v>751.18176000000005</v>
      </c>
      <c r="E7" s="437">
        <v>-23.067592424698091</v>
      </c>
      <c r="F7" s="431">
        <v>3830.2769499999999</v>
      </c>
      <c r="G7" s="437">
        <v>-30.823180355325135</v>
      </c>
      <c r="H7" s="716">
        <v>9.9253679667883112</v>
      </c>
      <c r="I7" s="166"/>
      <c r="J7" s="166"/>
    </row>
    <row r="8" spans="1:12" x14ac:dyDescent="0.2">
      <c r="A8" s="3" t="s">
        <v>516</v>
      </c>
      <c r="B8" s="711">
        <v>2450.5731099999994</v>
      </c>
      <c r="C8" s="437">
        <v>244.09318655719616</v>
      </c>
      <c r="D8" s="431">
        <v>3865.9533199999992</v>
      </c>
      <c r="E8" s="437">
        <v>193.54230639217951</v>
      </c>
      <c r="F8" s="431">
        <v>11257.40821</v>
      </c>
      <c r="G8" s="437">
        <v>-67.009314021940753</v>
      </c>
      <c r="H8" s="716">
        <v>29.171237561971523</v>
      </c>
      <c r="I8" s="166"/>
      <c r="J8" s="166"/>
    </row>
    <row r="9" spans="1:12" x14ac:dyDescent="0.2">
      <c r="A9" s="482" t="s">
        <v>653</v>
      </c>
      <c r="B9" s="411">
        <v>771.1835500000002</v>
      </c>
      <c r="C9" s="413">
        <v>81.81708123039985</v>
      </c>
      <c r="D9" s="411">
        <v>1318.5266899999999</v>
      </c>
      <c r="E9" s="413">
        <v>-10.971561023232258</v>
      </c>
      <c r="F9" s="411">
        <v>13754.92434</v>
      </c>
      <c r="G9" s="413">
        <v>-26.61855189454122</v>
      </c>
      <c r="H9" s="413">
        <v>35.643032400002525</v>
      </c>
      <c r="I9" s="166"/>
      <c r="J9" s="166"/>
    </row>
    <row r="10" spans="1:12" x14ac:dyDescent="0.2">
      <c r="A10" s="3" t="s">
        <v>330</v>
      </c>
      <c r="B10" s="710">
        <v>288.46147000000008</v>
      </c>
      <c r="C10" s="437">
        <v>13.548544373022494</v>
      </c>
      <c r="D10" s="429">
        <v>387.04145000000005</v>
      </c>
      <c r="E10" s="437">
        <v>-30.18118171623297</v>
      </c>
      <c r="F10" s="429">
        <v>3263.3683100000007</v>
      </c>
      <c r="G10" s="437">
        <v>-21.543935758914152</v>
      </c>
      <c r="H10" s="716">
        <v>8.4563418548379676</v>
      </c>
      <c r="I10" s="166"/>
      <c r="J10" s="166"/>
    </row>
    <row r="11" spans="1:12" x14ac:dyDescent="0.2">
      <c r="A11" s="3" t="s">
        <v>331</v>
      </c>
      <c r="B11" s="711">
        <v>57.008069999999982</v>
      </c>
      <c r="C11" s="438">
        <v>13.36467853831172</v>
      </c>
      <c r="D11" s="431">
        <v>114.79279999999999</v>
      </c>
      <c r="E11" s="437">
        <v>1.9261793301165266</v>
      </c>
      <c r="F11" s="431">
        <v>699.98827999999992</v>
      </c>
      <c r="G11" s="438">
        <v>-63.68865304009028</v>
      </c>
      <c r="H11" s="705">
        <v>1.8138743861430817</v>
      </c>
      <c r="I11" s="1"/>
      <c r="J11" s="437"/>
      <c r="L11" s="437"/>
    </row>
    <row r="12" spans="1:12" x14ac:dyDescent="0.2">
      <c r="A12" s="3" t="s">
        <v>332</v>
      </c>
      <c r="B12" s="710">
        <v>103.05789999999999</v>
      </c>
      <c r="C12" s="437" t="s">
        <v>142</v>
      </c>
      <c r="D12" s="429">
        <v>254.07310999999999</v>
      </c>
      <c r="E12" s="437">
        <v>15441.921138271058</v>
      </c>
      <c r="F12" s="429">
        <v>1559.3398999999999</v>
      </c>
      <c r="G12" s="437">
        <v>-64.462984681075909</v>
      </c>
      <c r="H12" s="716">
        <v>4.0407058013898673</v>
      </c>
      <c r="I12" s="166"/>
      <c r="J12" s="166"/>
    </row>
    <row r="13" spans="1:12" x14ac:dyDescent="0.2">
      <c r="A13" s="3" t="s">
        <v>333</v>
      </c>
      <c r="B13" s="714">
        <v>211.93556000000004</v>
      </c>
      <c r="C13" s="430">
        <v>133.78676752852846</v>
      </c>
      <c r="D13" s="429">
        <v>451.89878000000004</v>
      </c>
      <c r="E13" s="437">
        <v>-41.738100645349938</v>
      </c>
      <c r="F13" s="429">
        <v>3405.7849700000006</v>
      </c>
      <c r="G13" s="437">
        <v>155.93109824698524</v>
      </c>
      <c r="H13" s="705">
        <v>8.825385079010303</v>
      </c>
      <c r="I13" s="166"/>
      <c r="J13" s="166"/>
    </row>
    <row r="14" spans="1:12" x14ac:dyDescent="0.2">
      <c r="A14" s="3" t="s">
        <v>334</v>
      </c>
      <c r="B14" s="710">
        <v>55.45879</v>
      </c>
      <c r="C14" s="430" t="s">
        <v>142</v>
      </c>
      <c r="D14" s="429">
        <v>55.45879</v>
      </c>
      <c r="E14" s="438" t="s">
        <v>142</v>
      </c>
      <c r="F14" s="429">
        <v>1455.45126</v>
      </c>
      <c r="G14" s="438">
        <v>63.296431105705445</v>
      </c>
      <c r="H14" s="716">
        <v>3.7714999468186461</v>
      </c>
      <c r="I14" s="1"/>
      <c r="J14" s="166"/>
    </row>
    <row r="15" spans="1:12" x14ac:dyDescent="0.2">
      <c r="A15" s="3" t="s">
        <v>651</v>
      </c>
      <c r="B15" s="710">
        <v>0</v>
      </c>
      <c r="C15" s="430">
        <v>-100</v>
      </c>
      <c r="D15" s="429">
        <v>0</v>
      </c>
      <c r="E15" s="438">
        <v>-100</v>
      </c>
      <c r="F15" s="429">
        <v>1145.3837600000002</v>
      </c>
      <c r="G15" s="438">
        <v>10543.069826738703</v>
      </c>
      <c r="H15" s="705">
        <v>2.9680243568767399</v>
      </c>
      <c r="I15" s="1"/>
      <c r="J15" s="166"/>
    </row>
    <row r="16" spans="1:12" x14ac:dyDescent="0.2">
      <c r="A16" s="3" t="s">
        <v>335</v>
      </c>
      <c r="B16" s="710">
        <v>55.261760000000002</v>
      </c>
      <c r="C16" s="495">
        <v>122.21911248690091</v>
      </c>
      <c r="D16" s="429">
        <v>55.261760000000002</v>
      </c>
      <c r="E16" s="495">
        <v>90.702069082609412</v>
      </c>
      <c r="F16" s="429">
        <v>2225.6078600000001</v>
      </c>
      <c r="G16" s="437">
        <v>-63.130588010873588</v>
      </c>
      <c r="H16" s="741">
        <v>5.7672009749259203</v>
      </c>
      <c r="I16" s="166"/>
      <c r="J16" s="166"/>
    </row>
    <row r="17" spans="1:12" x14ac:dyDescent="0.2">
      <c r="A17" s="482" t="s">
        <v>652</v>
      </c>
      <c r="B17" s="411">
        <v>1.3710899999999999</v>
      </c>
      <c r="C17" s="656" t="s">
        <v>142</v>
      </c>
      <c r="D17" s="411">
        <v>2.88504</v>
      </c>
      <c r="E17" s="646" t="s">
        <v>142</v>
      </c>
      <c r="F17" s="411">
        <v>5.1708400000000001</v>
      </c>
      <c r="G17" s="413">
        <v>-95.707327828924051</v>
      </c>
      <c r="H17" s="732">
        <v>1.3399158955695795E-2</v>
      </c>
      <c r="I17" s="10"/>
      <c r="J17" s="166"/>
      <c r="L17" s="166"/>
    </row>
    <row r="18" spans="1:12" x14ac:dyDescent="0.2">
      <c r="A18" s="633" t="s">
        <v>114</v>
      </c>
      <c r="B18" s="61">
        <v>4254.2441999999992</v>
      </c>
      <c r="C18" s="62">
        <v>111.29666916776102</v>
      </c>
      <c r="D18" s="61">
        <v>7310.5468099999989</v>
      </c>
      <c r="E18" s="62">
        <v>43.163398048179822</v>
      </c>
      <c r="F18" s="61">
        <v>38590.78033999999</v>
      </c>
      <c r="G18" s="62">
        <v>-43.342005017215818</v>
      </c>
      <c r="H18" s="62">
        <v>100</v>
      </c>
      <c r="I18" s="1"/>
    </row>
    <row r="19" spans="1:12" x14ac:dyDescent="0.2">
      <c r="A19" s="133" t="s">
        <v>569</v>
      </c>
      <c r="B19" s="1"/>
      <c r="C19" s="1"/>
      <c r="D19" s="1"/>
      <c r="E19" s="1"/>
      <c r="F19" s="1"/>
      <c r="G19" s="1"/>
      <c r="H19" s="725" t="s">
        <v>220</v>
      </c>
      <c r="I19" s="1"/>
    </row>
    <row r="20" spans="1:12" x14ac:dyDescent="0.2">
      <c r="A20" s="133" t="s">
        <v>588</v>
      </c>
      <c r="B20" s="1"/>
      <c r="C20" s="1"/>
      <c r="D20" s="1"/>
      <c r="E20" s="1"/>
      <c r="F20" s="1"/>
      <c r="G20" s="1"/>
      <c r="H20" s="1"/>
      <c r="I20" s="1"/>
    </row>
    <row r="21" spans="1:12" ht="14.25" customHeight="1" x14ac:dyDescent="0.2">
      <c r="A21" s="133" t="s">
        <v>680</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4" priority="35" operator="between">
      <formula>0.0001</formula>
      <formula>0.4999999</formula>
    </cfRule>
  </conditionalFormatting>
  <conditionalFormatting sqref="B12:B13">
    <cfRule type="cellIs" dxfId="23" priority="28" operator="between">
      <formula>0.0001</formula>
      <formula>0.44999</formula>
    </cfRule>
  </conditionalFormatting>
  <conditionalFormatting sqref="C16:C18">
    <cfRule type="cellIs" dxfId="22" priority="5" operator="between">
      <formula>0</formula>
      <formula>0.5</formula>
    </cfRule>
    <cfRule type="cellIs" dxfId="21" priority="6" operator="between">
      <formula>0</formula>
      <formula>0.49</formula>
    </cfRule>
  </conditionalFormatting>
  <conditionalFormatting sqref="D7:D8">
    <cfRule type="cellIs" dxfId="20" priority="34" operator="between">
      <formula>0.0001</formula>
      <formula>0.4999999</formula>
    </cfRule>
  </conditionalFormatting>
  <conditionalFormatting sqref="H6">
    <cfRule type="cellIs" dxfId="19" priority="9" operator="between">
      <formula>0</formula>
      <formula>0.5</formula>
    </cfRule>
    <cfRule type="cellIs" dxfId="18" priority="10" operator="between">
      <formula>0</formula>
      <formula>0.49</formula>
    </cfRule>
  </conditionalFormatting>
  <conditionalFormatting sqref="H15">
    <cfRule type="cellIs" dxfId="17" priority="4" operator="between">
      <formula>0.000001</formula>
      <formula>0.0999999999</formula>
    </cfRule>
  </conditionalFormatting>
  <conditionalFormatting sqref="H17">
    <cfRule type="cellIs" dxfId="16" priority="1" stopIfTrue="1" operator="equal">
      <formula>0</formula>
    </cfRule>
    <cfRule type="cellIs" dxfId="15" priority="2" operator="between">
      <formula>0</formula>
      <formula>0.5</formula>
    </cfRule>
    <cfRule type="cellIs" dxfId="14"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4" t="s">
        <v>519</v>
      </c>
      <c r="B1" s="814"/>
      <c r="C1" s="814"/>
      <c r="D1" s="814"/>
      <c r="E1" s="814"/>
      <c r="F1" s="814"/>
      <c r="G1" s="1"/>
      <c r="H1" s="1"/>
    </row>
    <row r="2" spans="1:8" x14ac:dyDescent="0.2">
      <c r="A2" s="815"/>
      <c r="B2" s="815"/>
      <c r="C2" s="815"/>
      <c r="D2" s="815"/>
      <c r="E2" s="815"/>
      <c r="F2" s="815"/>
      <c r="G2" s="10"/>
      <c r="H2" s="55" t="s">
        <v>463</v>
      </c>
    </row>
    <row r="3" spans="1:8" x14ac:dyDescent="0.2">
      <c r="A3" s="11"/>
      <c r="B3" s="779">
        <f>INDICE!A3</f>
        <v>45716</v>
      </c>
      <c r="C3" s="779">
        <v>41671</v>
      </c>
      <c r="D3" s="777" t="s">
        <v>115</v>
      </c>
      <c r="E3" s="777"/>
      <c r="F3" s="777" t="s">
        <v>116</v>
      </c>
      <c r="G3" s="777"/>
      <c r="H3" s="777"/>
    </row>
    <row r="4" spans="1:8" x14ac:dyDescent="0.2">
      <c r="A4" s="253"/>
      <c r="B4" s="184" t="s">
        <v>54</v>
      </c>
      <c r="C4" s="185" t="s">
        <v>417</v>
      </c>
      <c r="D4" s="184" t="s">
        <v>54</v>
      </c>
      <c r="E4" s="185" t="s">
        <v>417</v>
      </c>
      <c r="F4" s="184" t="s">
        <v>54</v>
      </c>
      <c r="G4" s="186" t="s">
        <v>417</v>
      </c>
      <c r="H4" s="185" t="s">
        <v>467</v>
      </c>
    </row>
    <row r="5" spans="1:8" x14ac:dyDescent="0.2">
      <c r="A5" s="410" t="s">
        <v>114</v>
      </c>
      <c r="B5" s="61">
        <v>21964.880230000002</v>
      </c>
      <c r="C5" s="669">
        <v>-23.519234506602544</v>
      </c>
      <c r="D5" s="61">
        <v>54394.53544</v>
      </c>
      <c r="E5" s="62">
        <v>-6.062726132043073</v>
      </c>
      <c r="F5" s="61">
        <v>299255.25138000003</v>
      </c>
      <c r="G5" s="62">
        <v>-8.2699804464962394</v>
      </c>
      <c r="H5" s="62">
        <v>100</v>
      </c>
    </row>
    <row r="6" spans="1:8" x14ac:dyDescent="0.2">
      <c r="A6" s="635" t="s">
        <v>324</v>
      </c>
      <c r="B6" s="181">
        <v>6449.4957800000029</v>
      </c>
      <c r="C6" s="664">
        <v>-24.12365109672179</v>
      </c>
      <c r="D6" s="181">
        <v>15463.254910000005</v>
      </c>
      <c r="E6" s="155">
        <v>-12.195863669780763</v>
      </c>
      <c r="F6" s="181">
        <v>109643.87928000002</v>
      </c>
      <c r="G6" s="155">
        <v>56.403978343126838</v>
      </c>
      <c r="H6" s="155">
        <v>36.638915699685462</v>
      </c>
    </row>
    <row r="7" spans="1:8" x14ac:dyDescent="0.2">
      <c r="A7" s="635" t="s">
        <v>325</v>
      </c>
      <c r="B7" s="181">
        <v>15515.384450000001</v>
      </c>
      <c r="C7" s="155">
        <v>-23.265145516528026</v>
      </c>
      <c r="D7" s="181">
        <v>38931.280530000004</v>
      </c>
      <c r="E7" s="155">
        <v>-3.3821552194673985</v>
      </c>
      <c r="F7" s="181">
        <v>189611.37210000007</v>
      </c>
      <c r="G7" s="155">
        <v>-25.971173108317508</v>
      </c>
      <c r="H7" s="155">
        <v>63.361084300314566</v>
      </c>
    </row>
    <row r="8" spans="1:8" x14ac:dyDescent="0.2">
      <c r="A8" s="469" t="s">
        <v>589</v>
      </c>
      <c r="B8" s="405">
        <v>6737.6652700000022</v>
      </c>
      <c r="C8" s="406">
        <v>-28.950520628955712</v>
      </c>
      <c r="D8" s="405">
        <v>16575.818379999997</v>
      </c>
      <c r="E8" s="408">
        <v>-15.486623282810896</v>
      </c>
      <c r="F8" s="407">
        <v>70828.802009999999</v>
      </c>
      <c r="G8" s="408">
        <v>9.3623893135082827</v>
      </c>
      <c r="H8" s="408">
        <v>23.668357258018585</v>
      </c>
    </row>
    <row r="9" spans="1:8" x14ac:dyDescent="0.2">
      <c r="A9" s="672" t="s">
        <v>590</v>
      </c>
      <c r="B9" s="673">
        <v>15227.214959999998</v>
      </c>
      <c r="C9" s="674">
        <v>-20.841750300549677</v>
      </c>
      <c r="D9" s="673">
        <v>37818.717060000003</v>
      </c>
      <c r="E9" s="675">
        <v>-1.2357746587715885</v>
      </c>
      <c r="F9" s="676">
        <v>228426.44937000005</v>
      </c>
      <c r="G9" s="675">
        <v>-12.637465493297587</v>
      </c>
      <c r="H9" s="675">
        <v>76.331642741981426</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79">
        <f>INDICE!A3</f>
        <v>45716</v>
      </c>
      <c r="C3" s="777">
        <v>41671</v>
      </c>
      <c r="D3" s="777" t="s">
        <v>115</v>
      </c>
      <c r="E3" s="777"/>
      <c r="F3" s="777" t="s">
        <v>116</v>
      </c>
      <c r="G3" s="777"/>
      <c r="H3" s="777"/>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4.6918125241200004</v>
      </c>
      <c r="C5" s="503">
        <v>43.741631789457472</v>
      </c>
      <c r="D5" s="502">
        <v>6.2941830854460008</v>
      </c>
      <c r="E5" s="503">
        <v>-23.458409000162188</v>
      </c>
      <c r="F5" s="504">
        <v>44.434123594047996</v>
      </c>
      <c r="G5" s="503">
        <v>-19.808882157006984</v>
      </c>
      <c r="H5" s="575">
        <v>6.0202576728809714</v>
      </c>
    </row>
    <row r="6" spans="1:8" ht="15" x14ac:dyDescent="0.25">
      <c r="A6" s="501" t="s">
        <v>521</v>
      </c>
      <c r="B6" s="574">
        <v>72.292000000000002</v>
      </c>
      <c r="C6" s="517">
        <v>169.56521739130434</v>
      </c>
      <c r="D6" s="505">
        <v>192.39</v>
      </c>
      <c r="E6" s="517">
        <v>617.39130434782601</v>
      </c>
      <c r="F6" s="507">
        <v>370.20499999999998</v>
      </c>
      <c r="G6" s="506">
        <v>61.167512690355309</v>
      </c>
      <c r="H6" s="576">
        <v>50.158061226787446</v>
      </c>
    </row>
    <row r="7" spans="1:8" ht="15" x14ac:dyDescent="0.25">
      <c r="A7" s="501" t="s">
        <v>531</v>
      </c>
      <c r="B7" s="574">
        <v>28.690669999999997</v>
      </c>
      <c r="C7" s="517">
        <v>4.7250748096997324</v>
      </c>
      <c r="D7" s="584">
        <v>57.320769999999996</v>
      </c>
      <c r="E7" s="508">
        <v>6.5842800339756078</v>
      </c>
      <c r="F7" s="507">
        <v>323.43764999999996</v>
      </c>
      <c r="G7" s="508">
        <v>19.390067504012592</v>
      </c>
      <c r="H7" s="576">
        <v>43.821681100331567</v>
      </c>
    </row>
    <row r="8" spans="1:8" x14ac:dyDescent="0.2">
      <c r="A8" s="509" t="s">
        <v>186</v>
      </c>
      <c r="B8" s="510">
        <v>105.67448252411999</v>
      </c>
      <c r="C8" s="511">
        <v>83.851285754606423</v>
      </c>
      <c r="D8" s="512">
        <v>256.004953085446</v>
      </c>
      <c r="E8" s="511">
        <v>188.22577091926925</v>
      </c>
      <c r="F8" s="512">
        <v>738.07677359404806</v>
      </c>
      <c r="G8" s="511">
        <v>32.742698013255108</v>
      </c>
      <c r="H8" s="511">
        <v>100</v>
      </c>
    </row>
    <row r="9" spans="1:8" x14ac:dyDescent="0.2">
      <c r="A9" s="557" t="s">
        <v>245</v>
      </c>
      <c r="B9" s="497">
        <f>B8/'Consumo de gas natural'!B8*100</f>
        <v>0.37103408970863488</v>
      </c>
      <c r="C9" s="75"/>
      <c r="D9" s="97">
        <f>D8/'Consumo de gas natural'!D8*100</f>
        <v>0.42041364533396519</v>
      </c>
      <c r="E9" s="75"/>
      <c r="F9" s="97">
        <f>F8/'Consumo de gas natural'!F8*100</f>
        <v>0.23705214654664761</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3" priority="1" operator="equal">
      <formula>0</formula>
    </cfRule>
    <cfRule type="cellIs" dxfId="12" priority="2" operator="between">
      <formula>-0.49</formula>
      <formula>0.49</formula>
    </cfRule>
  </conditionalFormatting>
  <conditionalFormatting sqref="B18:B23">
    <cfRule type="cellIs" dxfId="11" priority="29" operator="between">
      <formula>0.00001</formula>
      <formula>0.499</formula>
    </cfRule>
  </conditionalFormatting>
  <conditionalFormatting sqref="B6:E6">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26324.798912524122</v>
      </c>
      <c r="C4" s="232"/>
      <c r="D4" s="145" t="s">
        <v>348</v>
      </c>
      <c r="E4" s="171">
        <v>4254.2441999999992</v>
      </c>
    </row>
    <row r="5" spans="1:5" x14ac:dyDescent="0.2">
      <c r="A5" s="18" t="s">
        <v>349</v>
      </c>
      <c r="B5" s="233">
        <v>105.67448252411999</v>
      </c>
      <c r="C5" s="232"/>
      <c r="D5" s="18" t="s">
        <v>350</v>
      </c>
      <c r="E5" s="234">
        <v>4254.2441999999992</v>
      </c>
    </row>
    <row r="6" spans="1:5" x14ac:dyDescent="0.2">
      <c r="A6" s="18" t="s">
        <v>351</v>
      </c>
      <c r="B6" s="233">
        <v>16287.939090000002</v>
      </c>
      <c r="C6" s="232"/>
      <c r="D6" s="145" t="s">
        <v>353</v>
      </c>
      <c r="E6" s="171">
        <v>28481.071</v>
      </c>
    </row>
    <row r="7" spans="1:5" x14ac:dyDescent="0.2">
      <c r="A7" s="18" t="s">
        <v>352</v>
      </c>
      <c r="B7" s="233">
        <v>9931.1853400000018</v>
      </c>
      <c r="C7" s="232"/>
      <c r="D7" s="18" t="s">
        <v>354</v>
      </c>
      <c r="E7" s="234">
        <v>20985.345000000001</v>
      </c>
    </row>
    <row r="8" spans="1:5" x14ac:dyDescent="0.2">
      <c r="A8" s="439"/>
      <c r="B8" s="440"/>
      <c r="C8" s="232"/>
      <c r="D8" s="18" t="s">
        <v>355</v>
      </c>
      <c r="E8" s="234">
        <v>6672.7659999999996</v>
      </c>
    </row>
    <row r="9" spans="1:5" x14ac:dyDescent="0.2">
      <c r="A9" s="145" t="s">
        <v>253</v>
      </c>
      <c r="B9" s="171">
        <v>6504</v>
      </c>
      <c r="C9" s="232"/>
      <c r="D9" s="18" t="s">
        <v>356</v>
      </c>
      <c r="E9" s="234">
        <v>822.96</v>
      </c>
    </row>
    <row r="10" spans="1:5" x14ac:dyDescent="0.2">
      <c r="A10" s="18"/>
      <c r="B10" s="233"/>
      <c r="C10" s="232"/>
      <c r="D10" s="145" t="s">
        <v>357</v>
      </c>
      <c r="E10" s="171">
        <v>93.483712524122893</v>
      </c>
    </row>
    <row r="11" spans="1:5" x14ac:dyDescent="0.2">
      <c r="A11" s="173" t="s">
        <v>114</v>
      </c>
      <c r="B11" s="174">
        <v>32828.798912524122</v>
      </c>
      <c r="C11" s="232"/>
      <c r="D11" s="173" t="s">
        <v>114</v>
      </c>
      <c r="E11" s="174">
        <v>32828.798912524122</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5" t="s">
        <v>488</v>
      </c>
      <c r="B1" s="765"/>
      <c r="C1" s="765"/>
      <c r="D1" s="765"/>
      <c r="E1" s="765"/>
      <c r="F1" s="191"/>
    </row>
    <row r="2" spans="1:8" x14ac:dyDescent="0.2">
      <c r="A2" s="766"/>
      <c r="B2" s="766"/>
      <c r="C2" s="766"/>
      <c r="D2" s="766"/>
      <c r="E2" s="766"/>
      <c r="H2" s="55" t="s">
        <v>358</v>
      </c>
    </row>
    <row r="3" spans="1:8" x14ac:dyDescent="0.2">
      <c r="A3" s="56"/>
      <c r="B3" s="56"/>
      <c r="C3" s="621" t="s">
        <v>487</v>
      </c>
      <c r="D3" s="621" t="s">
        <v>577</v>
      </c>
      <c r="E3" s="621" t="s">
        <v>611</v>
      </c>
      <c r="F3" s="621" t="s">
        <v>577</v>
      </c>
      <c r="G3" s="621" t="s">
        <v>610</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628</v>
      </c>
      <c r="C5" s="235">
        <v>8.3495372399999983</v>
      </c>
      <c r="D5" s="441">
        <v>-3.2305998250970669</v>
      </c>
      <c r="E5" s="235">
        <v>6.4662932399999997</v>
      </c>
      <c r="F5" s="441">
        <v>-4.1153964573227242</v>
      </c>
      <c r="G5" s="235" t="s">
        <v>142</v>
      </c>
      <c r="H5" s="441" t="s">
        <v>142</v>
      </c>
    </row>
    <row r="6" spans="1:8" ht="15" x14ac:dyDescent="0.25">
      <c r="A6" s="662" t="s">
        <v>505</v>
      </c>
      <c r="B6" s="18" t="s">
        <v>631</v>
      </c>
      <c r="C6" s="235">
        <v>7.9797079999999987</v>
      </c>
      <c r="D6" s="441">
        <v>-4.4293381701235424</v>
      </c>
      <c r="E6" s="235">
        <v>6.0964640000000001</v>
      </c>
      <c r="F6" s="441">
        <v>-5.7193391371777569</v>
      </c>
      <c r="G6" s="235" t="s">
        <v>142</v>
      </c>
      <c r="H6" s="441" t="s">
        <v>142</v>
      </c>
    </row>
    <row r="7" spans="1:8" ht="15" x14ac:dyDescent="0.25">
      <c r="A7" s="662" t="s">
        <v>505</v>
      </c>
      <c r="B7" s="18" t="s">
        <v>630</v>
      </c>
      <c r="C7" s="235">
        <v>7.7840267999999995</v>
      </c>
      <c r="D7" s="441">
        <v>-2.452235094316725</v>
      </c>
      <c r="E7" s="235">
        <v>5.7697397999999991</v>
      </c>
      <c r="F7" s="441">
        <v>-5.3592410288980794</v>
      </c>
      <c r="G7" s="235" t="s">
        <v>142</v>
      </c>
      <c r="H7" s="441" t="s">
        <v>142</v>
      </c>
    </row>
    <row r="8" spans="1:8" ht="15" x14ac:dyDescent="0.25">
      <c r="A8" s="634">
        <v>2021</v>
      </c>
      <c r="B8" s="557" t="s">
        <v>505</v>
      </c>
      <c r="C8" s="625" t="s">
        <v>505</v>
      </c>
      <c r="D8" s="625" t="s">
        <v>505</v>
      </c>
      <c r="E8" s="625" t="s">
        <v>505</v>
      </c>
      <c r="F8" s="625" t="s">
        <v>505</v>
      </c>
      <c r="G8" s="625" t="s">
        <v>505</v>
      </c>
      <c r="H8" s="625" t="s">
        <v>505</v>
      </c>
    </row>
    <row r="9" spans="1:8" ht="15" x14ac:dyDescent="0.25">
      <c r="A9" s="662" t="s">
        <v>505</v>
      </c>
      <c r="B9" s="18" t="s">
        <v>628</v>
      </c>
      <c r="C9" s="235">
        <v>8.1517022399999988</v>
      </c>
      <c r="D9" s="441">
        <v>4.7234606129567709</v>
      </c>
      <c r="E9" s="235">
        <v>6.1374152400000002</v>
      </c>
      <c r="F9" s="441">
        <v>6.3724787034590564</v>
      </c>
      <c r="G9" s="235" t="s">
        <v>142</v>
      </c>
      <c r="H9" s="441" t="s">
        <v>142</v>
      </c>
    </row>
    <row r="10" spans="1:8" ht="15" x14ac:dyDescent="0.25">
      <c r="A10" s="662" t="s">
        <v>505</v>
      </c>
      <c r="B10" s="18" t="s">
        <v>631</v>
      </c>
      <c r="C10" s="235">
        <v>8.3919162799999985</v>
      </c>
      <c r="D10" s="441">
        <v>2.9467960547096692</v>
      </c>
      <c r="E10" s="235">
        <v>6.3776292799999998</v>
      </c>
      <c r="F10" s="441">
        <v>3.9139284308877831</v>
      </c>
      <c r="G10" s="235" t="s">
        <v>142</v>
      </c>
      <c r="H10" s="441" t="s">
        <v>142</v>
      </c>
    </row>
    <row r="11" spans="1:8" s="1" customFormat="1" ht="15" x14ac:dyDescent="0.25">
      <c r="A11" s="662" t="s">
        <v>505</v>
      </c>
      <c r="B11" s="18" t="s">
        <v>630</v>
      </c>
      <c r="C11" s="235">
        <v>8.3238000000000003</v>
      </c>
      <c r="D11" s="441">
        <v>-0.81</v>
      </c>
      <c r="E11" s="235">
        <v>7.1341999999999999</v>
      </c>
      <c r="F11" s="441">
        <v>11.86</v>
      </c>
      <c r="G11" s="235">
        <v>6.7427999999999999</v>
      </c>
      <c r="H11" s="441" t="s">
        <v>142</v>
      </c>
    </row>
    <row r="12" spans="1:8" s="1" customFormat="1" ht="15" x14ac:dyDescent="0.25">
      <c r="A12" s="634">
        <v>2022</v>
      </c>
      <c r="B12" s="557" t="s">
        <v>505</v>
      </c>
      <c r="C12" s="625" t="s">
        <v>505</v>
      </c>
      <c r="D12" s="625" t="s">
        <v>505</v>
      </c>
      <c r="E12" s="625" t="s">
        <v>505</v>
      </c>
      <c r="F12" s="625" t="s">
        <v>505</v>
      </c>
      <c r="G12" s="625" t="s">
        <v>505</v>
      </c>
      <c r="H12" s="625" t="s">
        <v>505</v>
      </c>
    </row>
    <row r="13" spans="1:8" s="1" customFormat="1" ht="15" x14ac:dyDescent="0.25">
      <c r="A13" s="662" t="s">
        <v>505</v>
      </c>
      <c r="B13" s="18" t="s">
        <v>628</v>
      </c>
      <c r="C13" s="235">
        <v>8.7993390099999989</v>
      </c>
      <c r="D13" s="441">
        <v>5.712735698136596</v>
      </c>
      <c r="E13" s="235">
        <v>7.6110379399999983</v>
      </c>
      <c r="F13" s="441">
        <v>6.6834530348602481</v>
      </c>
      <c r="G13" s="235">
        <v>7.2198340499999993</v>
      </c>
      <c r="H13" s="441">
        <v>7.0746595149630291</v>
      </c>
    </row>
    <row r="14" spans="1:8" s="1" customFormat="1" ht="15" x14ac:dyDescent="0.25">
      <c r="A14" s="662" t="s">
        <v>505</v>
      </c>
      <c r="B14" s="18" t="s">
        <v>629</v>
      </c>
      <c r="C14" s="235">
        <v>9.3430694499999998</v>
      </c>
      <c r="D14" s="441">
        <v>6.1792191365974087</v>
      </c>
      <c r="E14" s="235">
        <v>8.154769589999999</v>
      </c>
      <c r="F14" s="441">
        <v>7.1439881693718217</v>
      </c>
      <c r="G14" s="235">
        <v>7.7635644899999985</v>
      </c>
      <c r="H14" s="441">
        <v>7.5310656205456574</v>
      </c>
    </row>
    <row r="15" spans="1:8" s="1" customFormat="1" ht="15" x14ac:dyDescent="0.25">
      <c r="A15" s="662" t="s">
        <v>505</v>
      </c>
      <c r="B15" s="18" t="s">
        <v>631</v>
      </c>
      <c r="C15" s="235">
        <v>9.9683611499999998</v>
      </c>
      <c r="D15" s="441">
        <v>6.692572535677769</v>
      </c>
      <c r="E15" s="235">
        <v>8.780061289999999</v>
      </c>
      <c r="F15" s="441">
        <v>7.6678034014201994</v>
      </c>
      <c r="G15" s="235">
        <v>8.3888561899999985</v>
      </c>
      <c r="H15" s="441">
        <v>8.0541831114485927</v>
      </c>
    </row>
    <row r="16" spans="1:8" s="1" customFormat="1" ht="15" x14ac:dyDescent="0.25">
      <c r="A16" s="690" t="s">
        <v>505</v>
      </c>
      <c r="B16" s="439" t="s">
        <v>630</v>
      </c>
      <c r="C16" s="691">
        <v>9.0315361499999991</v>
      </c>
      <c r="D16" s="692">
        <v>-9.3979841410541258</v>
      </c>
      <c r="E16" s="691">
        <v>8.1181600500000002</v>
      </c>
      <c r="F16" s="692">
        <v>-7.5386858717474725</v>
      </c>
      <c r="G16" s="691">
        <v>7.8286649000000006</v>
      </c>
      <c r="H16" s="692">
        <v>-6.6778029961674434</v>
      </c>
    </row>
    <row r="17" spans="1:8" s="1" customFormat="1" ht="15" x14ac:dyDescent="0.25">
      <c r="A17" s="634">
        <v>2023</v>
      </c>
      <c r="B17" s="557" t="s">
        <v>505</v>
      </c>
      <c r="C17" s="625" t="s">
        <v>505</v>
      </c>
      <c r="D17" s="625" t="s">
        <v>505</v>
      </c>
      <c r="E17" s="625" t="s">
        <v>505</v>
      </c>
      <c r="F17" s="625" t="s">
        <v>505</v>
      </c>
      <c r="G17" s="625" t="s">
        <v>505</v>
      </c>
      <c r="H17" s="625" t="s">
        <v>505</v>
      </c>
    </row>
    <row r="18" spans="1:8" s="1" customFormat="1" ht="15" x14ac:dyDescent="0.25">
      <c r="A18" s="662" t="s">
        <v>505</v>
      </c>
      <c r="B18" s="18" t="s">
        <v>628</v>
      </c>
      <c r="C18" s="235">
        <v>9.7491355500000001</v>
      </c>
      <c r="D18" s="441">
        <v>7.9454855528646817</v>
      </c>
      <c r="E18" s="235">
        <v>8.8357594499999994</v>
      </c>
      <c r="F18" s="441">
        <v>8.839434004506959</v>
      </c>
      <c r="G18" s="235">
        <v>8.5462643000000007</v>
      </c>
      <c r="H18" s="441">
        <v>9.1663062497412557</v>
      </c>
    </row>
    <row r="19" spans="1:8" s="1" customFormat="1" ht="15" x14ac:dyDescent="0.25">
      <c r="A19" s="662" t="s">
        <v>505</v>
      </c>
      <c r="B19" s="18" t="s">
        <v>629</v>
      </c>
      <c r="C19" s="235">
        <v>7.0454401499999992</v>
      </c>
      <c r="D19" s="441">
        <v>-27.732668051784355</v>
      </c>
      <c r="E19" s="235">
        <v>6.1357264500000008</v>
      </c>
      <c r="F19" s="441">
        <v>-30.558018416854917</v>
      </c>
      <c r="G19" s="235">
        <v>5.8467167500000006</v>
      </c>
      <c r="H19" s="441">
        <v>-31.58745687282337</v>
      </c>
    </row>
    <row r="20" spans="1:8" s="1" customFormat="1" ht="15" x14ac:dyDescent="0.25">
      <c r="A20" s="662" t="s">
        <v>505</v>
      </c>
      <c r="B20" s="18" t="s">
        <v>631</v>
      </c>
      <c r="C20" s="235">
        <v>6.8701930500000001</v>
      </c>
      <c r="D20" s="441">
        <v>-2.4873832758340741</v>
      </c>
      <c r="E20" s="235">
        <v>5.9604793500000008</v>
      </c>
      <c r="F20" s="441">
        <v>-2.8561752455571088</v>
      </c>
      <c r="G20" s="235">
        <v>5.6714696499999997</v>
      </c>
      <c r="H20" s="441">
        <v>-2.9973591588817921</v>
      </c>
    </row>
    <row r="21" spans="1:8" s="1" customFormat="1" ht="15" x14ac:dyDescent="0.25">
      <c r="A21" s="690" t="s">
        <v>505</v>
      </c>
      <c r="B21" s="439" t="s">
        <v>630</v>
      </c>
      <c r="C21" s="691">
        <v>6.7687525499999994</v>
      </c>
      <c r="D21" s="692">
        <v>-1.4765305612482127</v>
      </c>
      <c r="E21" s="691">
        <v>5.9630581500000011</v>
      </c>
      <c r="F21" s="692">
        <v>4.3264976666687285E-2</v>
      </c>
      <c r="G21" s="691">
        <v>5.6023470999999994</v>
      </c>
      <c r="H21" s="692">
        <v>-1.2187766886842168</v>
      </c>
    </row>
    <row r="22" spans="1:8" s="1" customFormat="1" ht="15" x14ac:dyDescent="0.25">
      <c r="A22" s="634">
        <v>2024</v>
      </c>
      <c r="B22" s="557" t="s">
        <v>505</v>
      </c>
      <c r="C22" s="625" t="s">
        <v>505</v>
      </c>
      <c r="D22" s="625" t="s">
        <v>505</v>
      </c>
      <c r="E22" s="625" t="s">
        <v>505</v>
      </c>
      <c r="F22" s="625" t="s">
        <v>505</v>
      </c>
      <c r="G22" s="625" t="s">
        <v>505</v>
      </c>
      <c r="H22" s="625" t="s">
        <v>505</v>
      </c>
    </row>
    <row r="23" spans="1:8" s="1" customFormat="1" ht="15" x14ac:dyDescent="0.25">
      <c r="A23" s="662" t="s">
        <v>505</v>
      </c>
      <c r="B23" s="18" t="s">
        <v>628</v>
      </c>
      <c r="C23" s="235">
        <v>7.5682376000000007</v>
      </c>
      <c r="D23" s="441">
        <v>11.811409031343617</v>
      </c>
      <c r="E23" s="235">
        <v>6.7241779000000017</v>
      </c>
      <c r="F23" s="441">
        <v>12.763916280105375</v>
      </c>
      <c r="G23" s="235">
        <v>6.3462890333333348</v>
      </c>
      <c r="H23" s="441">
        <v>13.279111773230465</v>
      </c>
    </row>
    <row r="24" spans="1:8" s="1" customFormat="1" ht="15" x14ac:dyDescent="0.25">
      <c r="A24" s="662" t="s">
        <v>505</v>
      </c>
      <c r="B24" s="18" t="s">
        <v>629</v>
      </c>
      <c r="C24" s="235">
        <v>7.4591914099999999</v>
      </c>
      <c r="D24" s="441">
        <v>-1.4408399387461199</v>
      </c>
      <c r="E24" s="235">
        <v>6.5307245300000005</v>
      </c>
      <c r="F24" s="441">
        <v>-2.8769817348229458</v>
      </c>
      <c r="G24" s="235">
        <v>6.1150479866666672</v>
      </c>
      <c r="H24" s="441">
        <v>-3.6437206917632343</v>
      </c>
    </row>
    <row r="25" spans="1:8" s="1" customFormat="1" ht="15" x14ac:dyDescent="0.25">
      <c r="A25" s="690" t="s">
        <v>505</v>
      </c>
      <c r="B25" s="439" t="s">
        <v>630</v>
      </c>
      <c r="C25" s="691">
        <v>8.0511863299999984</v>
      </c>
      <c r="D25" s="692">
        <v>7.9364489722887877</v>
      </c>
      <c r="E25" s="691">
        <v>7.37479028</v>
      </c>
      <c r="F25" s="692">
        <v>12.924534576870284</v>
      </c>
      <c r="G25" s="691">
        <v>6.9587999433333332</v>
      </c>
      <c r="H25" s="692">
        <v>13.797961332542183</v>
      </c>
    </row>
    <row r="26" spans="1:8" s="1" customFormat="1" ht="15" x14ac:dyDescent="0.25">
      <c r="A26" s="634">
        <v>2025</v>
      </c>
      <c r="B26" s="557" t="s">
        <v>505</v>
      </c>
      <c r="C26" s="625" t="s">
        <v>505</v>
      </c>
      <c r="D26" s="625" t="s">
        <v>505</v>
      </c>
      <c r="E26" s="625" t="s">
        <v>505</v>
      </c>
      <c r="F26" s="625" t="s">
        <v>505</v>
      </c>
      <c r="G26" s="625" t="s">
        <v>505</v>
      </c>
      <c r="H26" s="625" t="s">
        <v>505</v>
      </c>
    </row>
    <row r="27" spans="1:8" s="1" customFormat="1" ht="15" x14ac:dyDescent="0.25">
      <c r="A27" s="690" t="s">
        <v>505</v>
      </c>
      <c r="B27" s="439" t="s">
        <v>628</v>
      </c>
      <c r="C27" s="691">
        <v>8.8194020200000001</v>
      </c>
      <c r="D27" s="692">
        <v>9.5416458955558898</v>
      </c>
      <c r="E27" s="691">
        <v>8.1430059700000008</v>
      </c>
      <c r="F27" s="692">
        <v>10.416780150119751</v>
      </c>
      <c r="G27" s="691">
        <v>7.7270156333333322</v>
      </c>
      <c r="H27" s="692">
        <v>11.039485202272047</v>
      </c>
    </row>
    <row r="28" spans="1:8" s="1" customFormat="1" x14ac:dyDescent="0.2">
      <c r="A28" s="80" t="s">
        <v>255</v>
      </c>
      <c r="H28" s="161" t="s">
        <v>565</v>
      </c>
    </row>
    <row r="29" spans="1:8" s="1" customFormat="1" x14ac:dyDescent="0.2">
      <c r="A29" s="80" t="s">
        <v>682</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5">
        <f>INDICE!A3</f>
        <v>45716</v>
      </c>
      <c r="C3" s="776"/>
      <c r="D3" s="776" t="s">
        <v>115</v>
      </c>
      <c r="E3" s="776"/>
      <c r="F3" s="776" t="s">
        <v>116</v>
      </c>
      <c r="G3" s="776"/>
      <c r="H3" s="776"/>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150.03408999999994</v>
      </c>
      <c r="C5" s="72">
        <v>-17.416852161315425</v>
      </c>
      <c r="D5" s="71">
        <v>349.38981999999982</v>
      </c>
      <c r="E5" s="329">
        <v>-9.1788871932001754</v>
      </c>
      <c r="F5" s="71">
        <v>2100.1582499999995</v>
      </c>
      <c r="G5" s="72">
        <v>0.90834644506452444</v>
      </c>
      <c r="H5" s="303">
        <v>3.5256480881284626</v>
      </c>
      <c r="I5"/>
    </row>
    <row r="6" spans="1:9" ht="14.25" x14ac:dyDescent="0.2">
      <c r="A6" s="3" t="s">
        <v>48</v>
      </c>
      <c r="B6" s="301">
        <v>487.84562000000034</v>
      </c>
      <c r="C6" s="59">
        <v>5.1592879506594844</v>
      </c>
      <c r="D6" s="58">
        <v>992.66720000000078</v>
      </c>
      <c r="E6" s="59">
        <v>5.9994782607396937</v>
      </c>
      <c r="F6" s="58">
        <v>6578.657290000001</v>
      </c>
      <c r="G6" s="59">
        <v>6.4098563026873752</v>
      </c>
      <c r="H6" s="304">
        <v>11.043944187034898</v>
      </c>
      <c r="I6"/>
    </row>
    <row r="7" spans="1:9" ht="14.25" x14ac:dyDescent="0.2">
      <c r="A7" s="3" t="s">
        <v>49</v>
      </c>
      <c r="B7" s="301">
        <v>506.02042999999992</v>
      </c>
      <c r="C7" s="59">
        <v>4.6806020712061889</v>
      </c>
      <c r="D7" s="58">
        <v>1042.9789600000001</v>
      </c>
      <c r="E7" s="59">
        <v>5.9058206535970879</v>
      </c>
      <c r="F7" s="58">
        <v>7446.0000700000001</v>
      </c>
      <c r="G7" s="59">
        <v>9.9121786496770117</v>
      </c>
      <c r="H7" s="304">
        <v>12.499998945793681</v>
      </c>
      <c r="I7"/>
    </row>
    <row r="8" spans="1:9" ht="14.25" x14ac:dyDescent="0.2">
      <c r="A8" s="3" t="s">
        <v>122</v>
      </c>
      <c r="B8" s="301">
        <v>2391.6661599999989</v>
      </c>
      <c r="C8" s="59">
        <v>0.40248292384292345</v>
      </c>
      <c r="D8" s="58">
        <v>4901.0870799999993</v>
      </c>
      <c r="E8" s="59">
        <v>-0.58126430395619288</v>
      </c>
      <c r="F8" s="58">
        <v>29810.84071</v>
      </c>
      <c r="G8" s="240">
        <v>0.32167080067512194</v>
      </c>
      <c r="H8" s="304">
        <v>50.045054249942197</v>
      </c>
      <c r="I8"/>
    </row>
    <row r="9" spans="1:9" ht="14.25" x14ac:dyDescent="0.2">
      <c r="A9" s="3" t="s">
        <v>123</v>
      </c>
      <c r="B9" s="301">
        <v>648.11004999999989</v>
      </c>
      <c r="C9" s="59">
        <v>3.3753976366080076</v>
      </c>
      <c r="D9" s="58">
        <v>1309.6739599999996</v>
      </c>
      <c r="E9" s="59">
        <v>-7.4056702227074807</v>
      </c>
      <c r="F9" s="58">
        <v>8453.0734300000004</v>
      </c>
      <c r="G9" s="73">
        <v>3.3221072816034916</v>
      </c>
      <c r="H9" s="304">
        <v>14.190626909800255</v>
      </c>
      <c r="I9"/>
    </row>
    <row r="10" spans="1:9" ht="14.25" x14ac:dyDescent="0.2">
      <c r="A10" s="3" t="s">
        <v>584</v>
      </c>
      <c r="B10" s="301">
        <v>439.18400000000003</v>
      </c>
      <c r="C10" s="329">
        <v>-2.6137260616126543</v>
      </c>
      <c r="D10" s="58">
        <v>892.39951532775956</v>
      </c>
      <c r="E10" s="59">
        <v>5.0578216033214325</v>
      </c>
      <c r="F10" s="58">
        <v>5179.2758337574214</v>
      </c>
      <c r="G10" s="59">
        <v>9.8831500805157617</v>
      </c>
      <c r="H10" s="304">
        <v>8.694727619300501</v>
      </c>
      <c r="I10"/>
    </row>
    <row r="11" spans="1:9" ht="14.25" x14ac:dyDescent="0.2">
      <c r="A11" s="60" t="s">
        <v>585</v>
      </c>
      <c r="B11" s="61">
        <v>4622.860349999999</v>
      </c>
      <c r="C11" s="62">
        <v>0.73829650573413053</v>
      </c>
      <c r="D11" s="61">
        <v>9488.1965353277592</v>
      </c>
      <c r="E11" s="62">
        <v>-0.12005614931940353</v>
      </c>
      <c r="F11" s="61">
        <v>59568.005583757425</v>
      </c>
      <c r="G11" s="62">
        <v>3.3303773751677062</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33" priority="10" operator="equal">
      <formula>0</formula>
    </cfRule>
    <cfRule type="cellIs" dxfId="232" priority="11" operator="between">
      <formula>0</formula>
      <formula>0.5</formula>
    </cfRule>
  </conditionalFormatting>
  <conditionalFormatting sqref="E5">
    <cfRule type="cellIs" dxfId="231" priority="1" operator="equal">
      <formula>0</formula>
    </cfRule>
    <cfRule type="cellIs" dxfId="230" priority="2" operator="between">
      <formula>0</formula>
      <formula>0.5</formula>
    </cfRule>
  </conditionalFormatting>
  <conditionalFormatting sqref="G8">
    <cfRule type="cellIs" dxfId="229"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t="s">
        <v>505</v>
      </c>
      <c r="J3" s="145" t="s">
        <v>505</v>
      </c>
      <c r="K3" s="145" t="s">
        <v>505</v>
      </c>
      <c r="L3" s="145">
        <v>2025</v>
      </c>
      <c r="M3" s="145" t="s">
        <v>505</v>
      </c>
    </row>
    <row r="4" spans="1:13" x14ac:dyDescent="0.2">
      <c r="B4" s="536">
        <v>45352</v>
      </c>
      <c r="C4" s="536">
        <v>45383</v>
      </c>
      <c r="D4" s="536">
        <v>45413</v>
      </c>
      <c r="E4" s="536">
        <v>45444</v>
      </c>
      <c r="F4" s="536">
        <v>45474</v>
      </c>
      <c r="G4" s="536">
        <v>45505</v>
      </c>
      <c r="H4" s="536">
        <v>45536</v>
      </c>
      <c r="I4" s="536">
        <v>45566</v>
      </c>
      <c r="J4" s="536">
        <v>45597</v>
      </c>
      <c r="K4" s="536">
        <v>45627</v>
      </c>
      <c r="L4" s="536">
        <v>45658</v>
      </c>
      <c r="M4" s="536">
        <v>45689</v>
      </c>
    </row>
    <row r="5" spans="1:13" x14ac:dyDescent="0.2">
      <c r="A5" s="551" t="s">
        <v>535</v>
      </c>
      <c r="B5" s="538">
        <v>1.4928000000000003</v>
      </c>
      <c r="C5" s="538">
        <v>1.5985909090909092</v>
      </c>
      <c r="D5" s="538">
        <v>2.1205000000000007</v>
      </c>
      <c r="E5" s="538">
        <v>2.5355263157894741</v>
      </c>
      <c r="F5" s="538">
        <v>2.0772380952380951</v>
      </c>
      <c r="G5" s="538">
        <v>1.9899090909090906</v>
      </c>
      <c r="H5" s="538">
        <v>2.2793000000000001</v>
      </c>
      <c r="I5" s="538">
        <v>2.191636363636364</v>
      </c>
      <c r="J5" s="538">
        <v>2.0973333333333333</v>
      </c>
      <c r="K5" s="538">
        <v>3.016285714285714</v>
      </c>
      <c r="L5" s="538">
        <v>4.1287142857142873</v>
      </c>
      <c r="M5" s="538">
        <v>4.1896315789473677</v>
      </c>
    </row>
    <row r="6" spans="1:13" x14ac:dyDescent="0.2">
      <c r="A6" s="18" t="s">
        <v>536</v>
      </c>
      <c r="B6" s="538">
        <v>68.255499999999998</v>
      </c>
      <c r="C6" s="538">
        <v>71.838095238095235</v>
      </c>
      <c r="D6" s="538">
        <v>76.418636363636367</v>
      </c>
      <c r="E6" s="538">
        <v>81.691052631578941</v>
      </c>
      <c r="F6" s="538">
        <v>75.245652173913044</v>
      </c>
      <c r="G6" s="538">
        <v>84.390476190476178</v>
      </c>
      <c r="H6" s="538">
        <v>86.595238095238059</v>
      </c>
      <c r="I6" s="538">
        <v>98.830869565217398</v>
      </c>
      <c r="J6" s="538">
        <v>111.90714285714287</v>
      </c>
      <c r="K6" s="538">
        <v>111.27500000000001</v>
      </c>
      <c r="L6" s="538">
        <v>123.39590909090907</v>
      </c>
      <c r="M6" s="538">
        <v>123.16</v>
      </c>
    </row>
    <row r="7" spans="1:13" x14ac:dyDescent="0.2">
      <c r="A7" s="513" t="s">
        <v>537</v>
      </c>
      <c r="B7" s="538">
        <v>26.675000000000001</v>
      </c>
      <c r="C7" s="538">
        <v>29.131428571428575</v>
      </c>
      <c r="D7" s="538">
        <v>31.903478260869566</v>
      </c>
      <c r="E7" s="538">
        <v>34.263500000000001</v>
      </c>
      <c r="F7" s="538">
        <v>32.216086956521742</v>
      </c>
      <c r="G7" s="538">
        <v>37.829999999999991</v>
      </c>
      <c r="H7" s="538">
        <v>36.107142857142854</v>
      </c>
      <c r="I7" s="538">
        <v>40.032608695652165</v>
      </c>
      <c r="J7" s="538">
        <v>44.454761904761902</v>
      </c>
      <c r="K7" s="538">
        <v>44.948499999999996</v>
      </c>
      <c r="L7" s="538">
        <v>48.62409090909091</v>
      </c>
      <c r="M7" s="577">
        <v>50.355999999999995</v>
      </c>
    </row>
    <row r="8" spans="1:13" x14ac:dyDescent="0.2">
      <c r="A8" s="439" t="s">
        <v>538</v>
      </c>
      <c r="B8" s="578">
        <v>26.866774193548387</v>
      </c>
      <c r="C8" s="578">
        <v>29.221666666666668</v>
      </c>
      <c r="D8" s="578">
        <v>32.00516129032259</v>
      </c>
      <c r="E8" s="578">
        <v>34.541666666666664</v>
      </c>
      <c r="F8" s="578">
        <v>32.486451612903224</v>
      </c>
      <c r="G8" s="578">
        <v>38.609032258064509</v>
      </c>
      <c r="H8" s="578">
        <v>36.599000000000011</v>
      </c>
      <c r="I8" s="578">
        <v>40.457096774193545</v>
      </c>
      <c r="J8" s="578">
        <v>44.45066666666667</v>
      </c>
      <c r="K8" s="578">
        <v>46.332258064516118</v>
      </c>
      <c r="L8" s="578">
        <v>48.475483870967736</v>
      </c>
      <c r="M8" s="578">
        <v>50.096785714285737</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3">
        <f>INDICE!A3</f>
        <v>45716</v>
      </c>
      <c r="C3" s="824">
        <v>41671</v>
      </c>
      <c r="D3" s="823">
        <f>DATE(YEAR(B3),MONTH(B3)-1,1)</f>
        <v>45658</v>
      </c>
      <c r="E3" s="824"/>
      <c r="F3" s="823">
        <f>DATE(YEAR(B3)-1,MONTH(B3),1)</f>
        <v>45323</v>
      </c>
      <c r="G3" s="824"/>
      <c r="H3" s="768" t="s">
        <v>417</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45658</v>
      </c>
      <c r="I4" s="280">
        <f>F3</f>
        <v>45323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5511.402</v>
      </c>
      <c r="C5" s="444">
        <v>36.499297815592584</v>
      </c>
      <c r="D5" s="234">
        <v>5198.8320000000003</v>
      </c>
      <c r="E5" s="444">
        <v>34.637270961222995</v>
      </c>
      <c r="F5" s="234">
        <v>5150.8940000000002</v>
      </c>
      <c r="G5" s="444">
        <v>33.579017369464346</v>
      </c>
      <c r="H5" s="626">
        <v>6.0123119962329943</v>
      </c>
      <c r="I5" s="240">
        <v>6.998940378116882</v>
      </c>
      <c r="K5" s="239"/>
    </row>
    <row r="6" spans="1:71" s="13" customFormat="1" ht="15" x14ac:dyDescent="0.2">
      <c r="A6" s="16" t="s">
        <v>117</v>
      </c>
      <c r="B6" s="234">
        <v>9588.6200000000008</v>
      </c>
      <c r="C6" s="444">
        <v>63.500702184407423</v>
      </c>
      <c r="D6" s="234">
        <v>9810.5259999999998</v>
      </c>
      <c r="E6" s="444">
        <v>65.362729038777005</v>
      </c>
      <c r="F6" s="234">
        <v>10188.727000000001</v>
      </c>
      <c r="G6" s="444">
        <v>66.420982630535661</v>
      </c>
      <c r="H6" s="240">
        <v>-2.2619174547827412</v>
      </c>
      <c r="I6" s="240">
        <v>-5.8899114678408786</v>
      </c>
      <c r="K6" s="239"/>
    </row>
    <row r="7" spans="1:71" s="69" customFormat="1" ht="12.75" x14ac:dyDescent="0.2">
      <c r="A7" s="76" t="s">
        <v>114</v>
      </c>
      <c r="B7" s="77">
        <v>15100.022000000001</v>
      </c>
      <c r="C7" s="78">
        <v>100</v>
      </c>
      <c r="D7" s="77">
        <v>15009.358</v>
      </c>
      <c r="E7" s="78">
        <v>100</v>
      </c>
      <c r="F7" s="77">
        <v>15339.620999999999</v>
      </c>
      <c r="G7" s="78">
        <v>100</v>
      </c>
      <c r="H7" s="78">
        <v>0.60404982011889297</v>
      </c>
      <c r="I7" s="627">
        <v>-1.561961667762185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8"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3">
        <f>INDICE!A3</f>
        <v>45716</v>
      </c>
      <c r="C3" s="824">
        <v>41671</v>
      </c>
      <c r="D3" s="823">
        <f>DATE(YEAR(B3),MONTH(B3)-1,1)</f>
        <v>45658</v>
      </c>
      <c r="E3" s="824"/>
      <c r="F3" s="823">
        <f>DATE(YEAR(B3)-1,MONTH(B3),1)</f>
        <v>45323</v>
      </c>
      <c r="G3" s="824"/>
      <c r="H3" s="768" t="s">
        <v>417</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45658</v>
      </c>
      <c r="I4" s="280">
        <f>F3</f>
        <v>45323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5480.4440000000004</v>
      </c>
      <c r="C5" s="444">
        <v>38.245113163372878</v>
      </c>
      <c r="D5" s="234">
        <v>5480.4380000000001</v>
      </c>
      <c r="E5" s="444">
        <v>38.515443853246914</v>
      </c>
      <c r="F5" s="234">
        <v>5611.22</v>
      </c>
      <c r="G5" s="444">
        <v>37.400371085783121</v>
      </c>
      <c r="H5" s="740">
        <v>1.0948030066780915E-4</v>
      </c>
      <c r="I5" s="437">
        <v>-2.3306161583398946</v>
      </c>
      <c r="K5" s="239"/>
    </row>
    <row r="6" spans="1:71" s="13" customFormat="1" ht="15" x14ac:dyDescent="0.2">
      <c r="A6" s="16" t="s">
        <v>511</v>
      </c>
      <c r="B6" s="234">
        <v>8849.3449499999933</v>
      </c>
      <c r="C6" s="444">
        <v>61.754886836627108</v>
      </c>
      <c r="D6" s="234">
        <v>8748.7580100000014</v>
      </c>
      <c r="E6" s="444">
        <v>61.484556146753086</v>
      </c>
      <c r="F6" s="234">
        <v>9391.893170000003</v>
      </c>
      <c r="G6" s="444">
        <v>62.599628914216879</v>
      </c>
      <c r="H6" s="394">
        <v>1.1497282229662671</v>
      </c>
      <c r="I6" s="437">
        <v>-5.7767716282489348</v>
      </c>
      <c r="K6" s="239"/>
    </row>
    <row r="7" spans="1:71" s="69" customFormat="1" ht="12.75" x14ac:dyDescent="0.2">
      <c r="A7" s="76" t="s">
        <v>114</v>
      </c>
      <c r="B7" s="77">
        <v>14329.788949999995</v>
      </c>
      <c r="C7" s="78">
        <v>100</v>
      </c>
      <c r="D7" s="77">
        <v>14229.196010000001</v>
      </c>
      <c r="E7" s="78">
        <v>100</v>
      </c>
      <c r="F7" s="77">
        <v>15003.113170000004</v>
      </c>
      <c r="G7" s="78">
        <v>100</v>
      </c>
      <c r="H7" s="78">
        <v>0.70694746160850142</v>
      </c>
      <c r="I7" s="78">
        <v>-4.4878966943099403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7"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4" t="s">
        <v>498</v>
      </c>
      <c r="B1" s="814"/>
      <c r="C1" s="814"/>
      <c r="D1" s="814"/>
      <c r="E1" s="814"/>
      <c r="F1" s="814"/>
    </row>
    <row r="2" spans="1:9" x14ac:dyDescent="0.2">
      <c r="A2" s="815"/>
      <c r="B2" s="815"/>
      <c r="C2" s="815"/>
      <c r="D2" s="815"/>
      <c r="E2" s="815"/>
      <c r="F2" s="815"/>
      <c r="I2" s="161" t="s">
        <v>461</v>
      </c>
    </row>
    <row r="3" spans="1:9" x14ac:dyDescent="0.2">
      <c r="A3" s="248"/>
      <c r="B3" s="250"/>
      <c r="C3" s="250"/>
      <c r="D3" s="775">
        <f>INDICE!A3</f>
        <v>45716</v>
      </c>
      <c r="E3" s="775">
        <v>41671</v>
      </c>
      <c r="F3" s="775">
        <f>DATE(YEAR(D3),MONTH(D3)-1,1)</f>
        <v>45658</v>
      </c>
      <c r="G3" s="775"/>
      <c r="H3" s="779">
        <f>DATE(YEAR(D3)-1,MONTH(D3),1)</f>
        <v>45323</v>
      </c>
      <c r="I3" s="779"/>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104.37879981642955</v>
      </c>
      <c r="E5" s="447">
        <v>100</v>
      </c>
      <c r="F5" s="394">
        <v>104.12927801743918</v>
      </c>
      <c r="G5" s="447">
        <v>100</v>
      </c>
      <c r="H5" s="394">
        <v>104.32584964213824</v>
      </c>
      <c r="I5" s="447">
        <v>100</v>
      </c>
    </row>
    <row r="6" spans="1:9" x14ac:dyDescent="0.2">
      <c r="A6" s="579" t="s">
        <v>458</v>
      </c>
      <c r="B6" s="166"/>
      <c r="C6" s="166"/>
      <c r="D6" s="394">
        <v>61.760114731528219</v>
      </c>
      <c r="E6" s="447">
        <v>59.16921332698346</v>
      </c>
      <c r="F6" s="394">
        <v>61.510642496558049</v>
      </c>
      <c r="G6" s="447">
        <v>59.071419362243617</v>
      </c>
      <c r="H6" s="394">
        <v>65.356826336390085</v>
      </c>
      <c r="I6" s="447">
        <v>62.646819135026554</v>
      </c>
    </row>
    <row r="7" spans="1:9" x14ac:dyDescent="0.2">
      <c r="A7" s="579" t="s">
        <v>459</v>
      </c>
      <c r="B7" s="166"/>
      <c r="C7" s="166"/>
      <c r="D7" s="394">
        <v>42.61868508490133</v>
      </c>
      <c r="E7" s="447">
        <v>40.83078667301654</v>
      </c>
      <c r="F7" s="394">
        <v>42.618635520881142</v>
      </c>
      <c r="G7" s="447">
        <v>40.928580637756404</v>
      </c>
      <c r="H7" s="394">
        <v>38.969023305748145</v>
      </c>
      <c r="I7" s="447">
        <v>37.353180864973446</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4" t="s">
        <v>462</v>
      </c>
      <c r="B1" s="814"/>
      <c r="C1" s="814"/>
      <c r="D1" s="814"/>
      <c r="E1" s="249"/>
      <c r="F1" s="1"/>
      <c r="G1" s="1"/>
      <c r="H1" s="1"/>
      <c r="I1" s="1"/>
    </row>
    <row r="2" spans="1:40" ht="15" x14ac:dyDescent="0.2">
      <c r="A2" s="814"/>
      <c r="B2" s="814"/>
      <c r="C2" s="814"/>
      <c r="D2" s="814"/>
      <c r="E2" s="249"/>
      <c r="F2" s="1"/>
      <c r="G2" s="207"/>
      <c r="H2" s="244"/>
      <c r="I2" s="243" t="s">
        <v>151</v>
      </c>
    </row>
    <row r="3" spans="1:40" x14ac:dyDescent="0.2">
      <c r="A3" s="248"/>
      <c r="B3" s="823">
        <f>INDICE!A3</f>
        <v>45716</v>
      </c>
      <c r="C3" s="824">
        <v>41671</v>
      </c>
      <c r="D3" s="823">
        <f>DATE(YEAR(B3),MONTH(B3)-1,1)</f>
        <v>45658</v>
      </c>
      <c r="E3" s="824"/>
      <c r="F3" s="823">
        <f>DATE(YEAR(B3)-1,MONTH(B3),1)</f>
        <v>45323</v>
      </c>
      <c r="G3" s="824"/>
      <c r="H3" s="768" t="s">
        <v>417</v>
      </c>
      <c r="I3" s="768"/>
    </row>
    <row r="4" spans="1:40" x14ac:dyDescent="0.2">
      <c r="A4" s="214"/>
      <c r="B4" s="184" t="s">
        <v>47</v>
      </c>
      <c r="C4" s="184" t="s">
        <v>106</v>
      </c>
      <c r="D4" s="184" t="s">
        <v>47</v>
      </c>
      <c r="E4" s="184" t="s">
        <v>106</v>
      </c>
      <c r="F4" s="184" t="s">
        <v>47</v>
      </c>
      <c r="G4" s="184" t="s">
        <v>106</v>
      </c>
      <c r="H4" s="677">
        <f>D3</f>
        <v>45658</v>
      </c>
      <c r="I4" s="677">
        <f>F3</f>
        <v>45323</v>
      </c>
    </row>
    <row r="5" spans="1:40" x14ac:dyDescent="0.2">
      <c r="A5" s="539" t="s">
        <v>48</v>
      </c>
      <c r="B5" s="233">
        <v>531.51</v>
      </c>
      <c r="C5" s="240">
        <v>9.6983018164221733</v>
      </c>
      <c r="D5" s="233">
        <v>531.50400000000002</v>
      </c>
      <c r="E5" s="240">
        <v>9.6982029538514993</v>
      </c>
      <c r="F5" s="233">
        <v>497.77800000000002</v>
      </c>
      <c r="G5" s="240">
        <v>8.8711189367018211</v>
      </c>
      <c r="H5" s="740">
        <v>1.1288720310612536E-3</v>
      </c>
      <c r="I5" s="394">
        <v>6.7765148319130155</v>
      </c>
    </row>
    <row r="6" spans="1:40" x14ac:dyDescent="0.2">
      <c r="A6" s="579" t="s">
        <v>49</v>
      </c>
      <c r="B6" s="233">
        <v>330.24</v>
      </c>
      <c r="C6" s="240">
        <v>6.0257891513899233</v>
      </c>
      <c r="D6" s="233">
        <v>330.24</v>
      </c>
      <c r="E6" s="240">
        <v>6.0257957484420039</v>
      </c>
      <c r="F6" s="233">
        <v>330.24</v>
      </c>
      <c r="G6" s="240">
        <v>5.8853511357601374</v>
      </c>
      <c r="H6" s="394">
        <v>0</v>
      </c>
      <c r="I6" s="394">
        <v>0</v>
      </c>
    </row>
    <row r="7" spans="1:40" x14ac:dyDescent="0.2">
      <c r="A7" s="579" t="s">
        <v>122</v>
      </c>
      <c r="B7" s="233">
        <v>2991.6170000000002</v>
      </c>
      <c r="C7" s="240">
        <v>54.58712834215622</v>
      </c>
      <c r="D7" s="233">
        <v>2991.6170000000002</v>
      </c>
      <c r="E7" s="240">
        <v>54.587188104308446</v>
      </c>
      <c r="F7" s="233">
        <v>3145.67</v>
      </c>
      <c r="G7" s="240">
        <v>56.0603576405844</v>
      </c>
      <c r="H7" s="394">
        <v>0</v>
      </c>
      <c r="I7" s="394">
        <v>-4.897303277203263</v>
      </c>
    </row>
    <row r="8" spans="1:40" x14ac:dyDescent="0.2">
      <c r="A8" s="579" t="s">
        <v>123</v>
      </c>
      <c r="B8" s="233">
        <v>21</v>
      </c>
      <c r="C8" s="240">
        <v>0.38318063281004239</v>
      </c>
      <c r="D8" s="233">
        <v>21</v>
      </c>
      <c r="E8" s="240">
        <v>0.38318105231735122</v>
      </c>
      <c r="F8" s="233">
        <v>35</v>
      </c>
      <c r="G8" s="240">
        <v>0.62375027177690412</v>
      </c>
      <c r="H8" s="429">
        <v>0</v>
      </c>
      <c r="I8" s="394">
        <v>-40</v>
      </c>
    </row>
    <row r="9" spans="1:40" x14ac:dyDescent="0.2">
      <c r="A9" s="540" t="s">
        <v>362</v>
      </c>
      <c r="B9" s="440">
        <v>1606.077</v>
      </c>
      <c r="C9" s="445">
        <v>29.305600057221636</v>
      </c>
      <c r="D9" s="440">
        <v>1606.077</v>
      </c>
      <c r="E9" s="445">
        <v>29.305632141080697</v>
      </c>
      <c r="F9" s="440">
        <v>1602.5319999999999</v>
      </c>
      <c r="G9" s="445">
        <v>28.559422015176732</v>
      </c>
      <c r="H9" s="437">
        <v>0</v>
      </c>
      <c r="I9" s="394">
        <v>0.2212124313274289</v>
      </c>
    </row>
    <row r="10" spans="1:40" s="69" customFormat="1" x14ac:dyDescent="0.2">
      <c r="A10" s="76" t="s">
        <v>114</v>
      </c>
      <c r="B10" s="77">
        <v>5480.4440000000004</v>
      </c>
      <c r="C10" s="246">
        <v>100</v>
      </c>
      <c r="D10" s="77">
        <v>5480.4380000000001</v>
      </c>
      <c r="E10" s="246">
        <v>100</v>
      </c>
      <c r="F10" s="77">
        <v>5611.22</v>
      </c>
      <c r="G10" s="246">
        <v>100</v>
      </c>
      <c r="H10" s="627">
        <v>1.0948030066780915E-4</v>
      </c>
      <c r="I10" s="78">
        <v>-2.3306161583398946</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5" priority="1" operator="between">
      <formula>0.000001</formula>
      <formula>0.0999999999</formula>
    </cfRule>
  </conditionalFormatting>
  <conditionalFormatting sqref="H6:H7">
    <cfRule type="cellIs" dxfId="4" priority="13" operator="equal">
      <formula>0</formula>
    </cfRule>
  </conditionalFormatting>
  <conditionalFormatting sqref="I5:I9">
    <cfRule type="cellIs" dxfId="3" priority="4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4" t="s">
        <v>40</v>
      </c>
      <c r="B1" s="814"/>
      <c r="C1" s="814"/>
      <c r="D1" s="11"/>
      <c r="E1" s="11"/>
      <c r="F1" s="11"/>
      <c r="G1" s="11"/>
      <c r="H1" s="11"/>
      <c r="I1" s="11"/>
      <c r="J1" s="11"/>
      <c r="K1" s="11"/>
      <c r="L1" s="11"/>
    </row>
    <row r="2" spans="1:47" x14ac:dyDescent="0.2">
      <c r="A2" s="814"/>
      <c r="B2" s="814"/>
      <c r="C2" s="814"/>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3">
        <f>INDICE!A3</f>
        <v>45716</v>
      </c>
      <c r="C4" s="824">
        <v>41671</v>
      </c>
      <c r="D4" s="823">
        <f>DATE(YEAR(B4),MONTH(B4)-1,1)</f>
        <v>45658</v>
      </c>
      <c r="E4" s="824"/>
      <c r="F4" s="823">
        <f>DATE(YEAR(B4)-1,MONTH(B4),1)</f>
        <v>45323</v>
      </c>
      <c r="G4" s="824"/>
      <c r="H4" s="768" t="s">
        <v>417</v>
      </c>
      <c r="I4" s="768"/>
      <c r="J4" s="11"/>
      <c r="K4" s="11"/>
      <c r="L4" s="11"/>
    </row>
    <row r="5" spans="1:47" x14ac:dyDescent="0.2">
      <c r="A5" s="253"/>
      <c r="B5" s="184" t="s">
        <v>54</v>
      </c>
      <c r="C5" s="184" t="s">
        <v>106</v>
      </c>
      <c r="D5" s="184" t="s">
        <v>54</v>
      </c>
      <c r="E5" s="184" t="s">
        <v>106</v>
      </c>
      <c r="F5" s="184" t="s">
        <v>54</v>
      </c>
      <c r="G5" s="184" t="s">
        <v>106</v>
      </c>
      <c r="H5" s="280">
        <f>D4</f>
        <v>45658</v>
      </c>
      <c r="I5" s="280">
        <f>F4</f>
        <v>45323</v>
      </c>
      <c r="J5" s="11"/>
      <c r="K5" s="11"/>
      <c r="L5" s="11"/>
    </row>
    <row r="6" spans="1:47" ht="15" customHeight="1" x14ac:dyDescent="0.2">
      <c r="A6" s="11" t="s">
        <v>367</v>
      </c>
      <c r="B6" s="223">
        <v>7883.7590999999993</v>
      </c>
      <c r="C6" s="222">
        <v>25.16767494153963</v>
      </c>
      <c r="D6" s="223">
        <v>11837.516590000001</v>
      </c>
      <c r="E6" s="222">
        <v>31.29189911515698</v>
      </c>
      <c r="F6" s="223">
        <v>15515.038630000003</v>
      </c>
      <c r="G6" s="222">
        <v>36.350410910898304</v>
      </c>
      <c r="H6" s="222">
        <v>-33.400227657041043</v>
      </c>
      <c r="I6" s="222">
        <v>-49.186339215708429</v>
      </c>
      <c r="J6" s="11"/>
      <c r="K6" s="11"/>
      <c r="L6" s="11"/>
    </row>
    <row r="7" spans="1:47" x14ac:dyDescent="0.2">
      <c r="A7" s="252" t="s">
        <v>366</v>
      </c>
      <c r="B7" s="223">
        <v>23441.181</v>
      </c>
      <c r="C7" s="222">
        <v>74.83232505846037</v>
      </c>
      <c r="D7" s="223">
        <v>25991.815999999999</v>
      </c>
      <c r="E7" s="222">
        <v>68.70810088484302</v>
      </c>
      <c r="F7" s="223">
        <v>27166.841</v>
      </c>
      <c r="G7" s="222">
        <v>63.649589089101696</v>
      </c>
      <c r="H7" s="240">
        <v>-9.8132235162021715</v>
      </c>
      <c r="I7" s="652">
        <v>-13.713997884406211</v>
      </c>
      <c r="J7" s="11"/>
      <c r="K7" s="11"/>
      <c r="L7" s="11"/>
    </row>
    <row r="8" spans="1:47" x14ac:dyDescent="0.2">
      <c r="A8" s="173" t="s">
        <v>114</v>
      </c>
      <c r="B8" s="174">
        <v>31324.9401</v>
      </c>
      <c r="C8" s="175">
        <v>100</v>
      </c>
      <c r="D8" s="174">
        <v>37829.332589999998</v>
      </c>
      <c r="E8" s="175">
        <v>100</v>
      </c>
      <c r="F8" s="174">
        <v>42681.879630000003</v>
      </c>
      <c r="G8" s="175">
        <v>100</v>
      </c>
      <c r="H8" s="78">
        <v>-17.194045056241368</v>
      </c>
      <c r="I8" s="78">
        <v>-26.608339718050981</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2"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5" t="s">
        <v>1</v>
      </c>
      <c r="B1" s="825"/>
      <c r="C1" s="825"/>
      <c r="D1" s="825"/>
      <c r="E1" s="255"/>
      <c r="F1" s="255"/>
      <c r="G1" s="256"/>
    </row>
    <row r="2" spans="1:7" x14ac:dyDescent="0.2">
      <c r="A2" s="825"/>
      <c r="B2" s="825"/>
      <c r="C2" s="825"/>
      <c r="D2" s="825"/>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26" t="s">
        <v>391</v>
      </c>
      <c r="B24" s="826"/>
      <c r="C24" s="826"/>
      <c r="D24" s="827" t="s">
        <v>392</v>
      </c>
      <c r="E24" s="827"/>
      <c r="F24" s="827"/>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621</v>
      </c>
      <c r="B30" s="684" t="s">
        <v>403</v>
      </c>
      <c r="C30" s="3"/>
      <c r="D30" s="255"/>
      <c r="E30" s="256"/>
      <c r="F30" s="261"/>
      <c r="G30" s="256"/>
    </row>
    <row r="31" spans="1:7" x14ac:dyDescent="0.2">
      <c r="A31" s="6" t="s">
        <v>622</v>
      </c>
      <c r="B31" s="684" t="s">
        <v>623</v>
      </c>
      <c r="C31" s="3"/>
      <c r="D31" s="255"/>
      <c r="E31" s="256"/>
      <c r="F31" s="261"/>
      <c r="G31" s="256"/>
    </row>
    <row r="32" spans="1:7" x14ac:dyDescent="0.2">
      <c r="A32" s="65" t="s">
        <v>620</v>
      </c>
      <c r="B32" s="272" t="s">
        <v>624</v>
      </c>
      <c r="C32" s="256"/>
      <c r="D32" s="256"/>
      <c r="E32" s="256"/>
      <c r="F32" s="256"/>
      <c r="G32" s="256"/>
    </row>
    <row r="33" spans="1:7" x14ac:dyDescent="0.2">
      <c r="A33" s="256" t="s">
        <v>618</v>
      </c>
      <c r="B33" s="684"/>
      <c r="C33" s="256"/>
      <c r="D33" s="256"/>
      <c r="E33" s="256"/>
      <c r="F33" s="256"/>
      <c r="G33" s="256"/>
    </row>
    <row r="34" spans="1:7" x14ac:dyDescent="0.2">
      <c r="A34" s="256" t="s">
        <v>619</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28" t="s">
        <v>667</v>
      </c>
      <c r="B50" s="828"/>
      <c r="C50" s="828"/>
      <c r="D50" s="828"/>
      <c r="E50" s="828"/>
      <c r="F50" s="828"/>
      <c r="G50" s="828"/>
    </row>
    <row r="51" spans="1:200" x14ac:dyDescent="0.2">
      <c r="A51" s="828"/>
      <c r="B51" s="828"/>
      <c r="C51" s="828"/>
      <c r="D51" s="828"/>
      <c r="E51" s="828"/>
      <c r="F51" s="828"/>
      <c r="G51" s="828"/>
    </row>
    <row r="52" spans="1:200" x14ac:dyDescent="0.2">
      <c r="A52" s="828"/>
      <c r="B52" s="828"/>
      <c r="C52" s="828"/>
      <c r="D52" s="828"/>
      <c r="E52" s="828"/>
      <c r="F52" s="828"/>
      <c r="G52" s="828"/>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633</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28" t="s">
        <v>604</v>
      </c>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8"/>
      <c r="B61" s="828"/>
      <c r="C61" s="828"/>
      <c r="D61" s="828"/>
      <c r="E61" s="828"/>
      <c r="F61" s="828"/>
      <c r="G61" s="8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8"/>
      <c r="B62" s="828"/>
      <c r="C62" s="828"/>
      <c r="D62" s="828"/>
      <c r="E62" s="828"/>
      <c r="F62" s="828"/>
      <c r="G62" s="82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8"/>
      <c r="B63" s="828"/>
      <c r="C63" s="828"/>
      <c r="D63" s="828"/>
      <c r="E63" s="828"/>
      <c r="F63" s="828"/>
      <c r="G63" s="828"/>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6.5870586284643791</v>
      </c>
      <c r="C4" s="558">
        <v>0.27189109650289683</v>
      </c>
      <c r="D4" s="558">
        <v>3.2871728217443685</v>
      </c>
      <c r="Q4" s="559"/>
      <c r="R4" s="559"/>
    </row>
    <row r="5" spans="1:18" x14ac:dyDescent="0.2">
      <c r="A5" s="18" t="s">
        <v>127</v>
      </c>
      <c r="B5" s="558">
        <v>5.0950713791122322</v>
      </c>
      <c r="C5" s="558">
        <v>0.26125277793741919</v>
      </c>
      <c r="D5" s="558">
        <v>3.3303773751677057</v>
      </c>
    </row>
    <row r="6" spans="1:18" x14ac:dyDescent="0.2">
      <c r="A6" s="18" t="s">
        <v>128</v>
      </c>
      <c r="B6" s="558">
        <v>5.6259443320586957</v>
      </c>
      <c r="C6" s="558">
        <v>-0.55312461008233937</v>
      </c>
      <c r="D6" s="558" t="s">
        <v>505</v>
      </c>
    </row>
    <row r="7" spans="1:18" x14ac:dyDescent="0.2">
      <c r="A7" s="18" t="s">
        <v>129</v>
      </c>
      <c r="B7" s="558">
        <v>3.8695992321937527</v>
      </c>
      <c r="C7" s="558">
        <v>0.79175359592351846</v>
      </c>
      <c r="D7" s="558" t="s">
        <v>505</v>
      </c>
    </row>
    <row r="8" spans="1:18" x14ac:dyDescent="0.2">
      <c r="A8" s="18" t="s">
        <v>130</v>
      </c>
      <c r="B8" s="558">
        <v>1.9872307398936222</v>
      </c>
      <c r="C8" s="558">
        <v>1.6924821333734401</v>
      </c>
      <c r="D8" s="560" t="s">
        <v>505</v>
      </c>
    </row>
    <row r="9" spans="1:18" x14ac:dyDescent="0.2">
      <c r="A9" s="18" t="s">
        <v>131</v>
      </c>
      <c r="B9" s="558">
        <v>1.2527981583727197</v>
      </c>
      <c r="C9" s="558">
        <v>1.7076291341422236</v>
      </c>
      <c r="D9" s="560" t="s">
        <v>505</v>
      </c>
    </row>
    <row r="10" spans="1:18" x14ac:dyDescent="0.2">
      <c r="A10" s="18" t="s">
        <v>132</v>
      </c>
      <c r="B10" s="558">
        <v>0.85888548027378464</v>
      </c>
      <c r="C10" s="558">
        <v>2.2506822835726741</v>
      </c>
      <c r="D10" s="558" t="s">
        <v>505</v>
      </c>
    </row>
    <row r="11" spans="1:18" x14ac:dyDescent="0.2">
      <c r="A11" s="18" t="s">
        <v>133</v>
      </c>
      <c r="B11" s="558">
        <v>1.4238669066876351E-2</v>
      </c>
      <c r="C11" s="558">
        <v>3.0566144024884747</v>
      </c>
      <c r="D11" s="680" t="s">
        <v>505</v>
      </c>
    </row>
    <row r="12" spans="1:18" x14ac:dyDescent="0.2">
      <c r="A12" s="18" t="s">
        <v>134</v>
      </c>
      <c r="B12" s="558">
        <v>-0.62866038579348971</v>
      </c>
      <c r="C12" s="558">
        <v>3.6046707637705455</v>
      </c>
      <c r="D12" s="560" t="s">
        <v>505</v>
      </c>
    </row>
    <row r="13" spans="1:18" x14ac:dyDescent="0.2">
      <c r="A13" s="18" t="s">
        <v>135</v>
      </c>
      <c r="B13" s="558">
        <v>-0.65695828970273573</v>
      </c>
      <c r="C13" s="558">
        <v>4.0995419577606409</v>
      </c>
      <c r="D13" s="560" t="s">
        <v>505</v>
      </c>
    </row>
    <row r="14" spans="1:18" x14ac:dyDescent="0.2">
      <c r="A14" s="18" t="s">
        <v>136</v>
      </c>
      <c r="B14" s="558">
        <v>-2.6646181929165992E-2</v>
      </c>
      <c r="C14" s="558">
        <v>3.6950973151601647</v>
      </c>
      <c r="D14" s="558" t="s">
        <v>505</v>
      </c>
    </row>
    <row r="15" spans="1:18" x14ac:dyDescent="0.2">
      <c r="A15" s="439" t="s">
        <v>137</v>
      </c>
      <c r="B15" s="445">
        <v>-0.93462748205260049</v>
      </c>
      <c r="C15" s="445">
        <v>4.3634083517555498</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5">
        <f>INDICE!A3</f>
        <v>45716</v>
      </c>
      <c r="C3" s="776"/>
      <c r="D3" s="776" t="s">
        <v>115</v>
      </c>
      <c r="E3" s="776"/>
      <c r="F3" s="776" t="s">
        <v>116</v>
      </c>
      <c r="G3" s="776"/>
      <c r="H3" s="776"/>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71.764909999999958</v>
      </c>
      <c r="C5" s="315">
        <v>3.3967603700531859</v>
      </c>
      <c r="D5" s="314">
        <v>161.90415999999991</v>
      </c>
      <c r="E5" s="315">
        <v>2.2478669647334493</v>
      </c>
      <c r="F5" s="314">
        <v>709.56819999999993</v>
      </c>
      <c r="G5" s="315">
        <v>0.57580813221898619</v>
      </c>
      <c r="H5" s="320">
        <v>33.786415856995546</v>
      </c>
    </row>
    <row r="6" spans="1:8" x14ac:dyDescent="0.2">
      <c r="A6" s="313" t="s">
        <v>139</v>
      </c>
      <c r="B6" s="322">
        <v>56.834159999999969</v>
      </c>
      <c r="C6" s="315">
        <v>15.151960894557609</v>
      </c>
      <c r="D6" s="314">
        <v>127.45954999999996</v>
      </c>
      <c r="E6" s="315">
        <v>12.321162109547936</v>
      </c>
      <c r="F6" s="314">
        <v>482.70618000000002</v>
      </c>
      <c r="G6" s="315">
        <v>4.2467941605697401</v>
      </c>
      <c r="H6" s="320">
        <v>22.984276542017735</v>
      </c>
    </row>
    <row r="7" spans="1:8" x14ac:dyDescent="0.2">
      <c r="A7" s="313" t="s">
        <v>140</v>
      </c>
      <c r="B7" s="322">
        <v>9.4493299999999927</v>
      </c>
      <c r="C7" s="315">
        <v>3.0526467322904907</v>
      </c>
      <c r="D7" s="314">
        <v>19.506379999999989</v>
      </c>
      <c r="E7" s="315">
        <v>5.4242777015727643</v>
      </c>
      <c r="F7" s="314">
        <v>124.12945999999997</v>
      </c>
      <c r="G7" s="315">
        <v>8.0256167943186583</v>
      </c>
      <c r="H7" s="320">
        <v>5.9104812696852722</v>
      </c>
    </row>
    <row r="8" spans="1:8" x14ac:dyDescent="0.2">
      <c r="A8" s="316" t="s">
        <v>437</v>
      </c>
      <c r="B8" s="321">
        <v>11.985689999999998</v>
      </c>
      <c r="C8" s="318">
        <v>-77.698502601598534</v>
      </c>
      <c r="D8" s="317">
        <v>40.519729999999996</v>
      </c>
      <c r="E8" s="319">
        <v>-57.065555251923136</v>
      </c>
      <c r="F8" s="317">
        <v>783.75440999999989</v>
      </c>
      <c r="G8" s="319">
        <v>-1.7603235123707706</v>
      </c>
      <c r="H8" s="483">
        <v>37.318826331301466</v>
      </c>
    </row>
    <row r="9" spans="1:8" s="69" customFormat="1" x14ac:dyDescent="0.2">
      <c r="A9" s="283" t="s">
        <v>114</v>
      </c>
      <c r="B9" s="61">
        <v>150.03408999999994</v>
      </c>
      <c r="C9" s="62">
        <v>-17.416852161315425</v>
      </c>
      <c r="D9" s="61">
        <v>349.38981999999982</v>
      </c>
      <c r="E9" s="62">
        <v>-9.1788871932001754</v>
      </c>
      <c r="F9" s="61">
        <v>2100.1582499999995</v>
      </c>
      <c r="G9" s="62">
        <v>0.90834644506452444</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28" priority="8" operator="between">
      <formula>0</formula>
      <formula>0.5</formula>
    </cfRule>
  </conditionalFormatting>
  <conditionalFormatting sqref="C17:U17">
    <cfRule type="cellIs" dxfId="227" priority="3" operator="between">
      <formula>-0.0499999</formula>
      <formula>0.0499999</formula>
    </cfRule>
  </conditionalFormatting>
  <conditionalFormatting sqref="D8">
    <cfRule type="cellIs" dxfId="226" priority="7" operator="between">
      <formula>0</formula>
      <formula>0.5</formula>
    </cfRule>
  </conditionalFormatting>
  <conditionalFormatting sqref="F8">
    <cfRule type="cellIs" dxfId="225" priority="6" operator="between">
      <formula>0</formula>
      <formula>0.5</formula>
    </cfRule>
  </conditionalFormatting>
  <conditionalFormatting sqref="G5">
    <cfRule type="cellIs" dxfId="224" priority="1" operator="between">
      <formula>-0.049</formula>
      <formula>0.049</formula>
    </cfRule>
  </conditionalFormatting>
  <conditionalFormatting sqref="H8">
    <cfRule type="cellIs" dxfId="223"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5">
        <f>INDICE!A3</f>
        <v>45716</v>
      </c>
      <c r="C3" s="776"/>
      <c r="D3" s="777" t="s">
        <v>115</v>
      </c>
      <c r="E3" s="777"/>
      <c r="F3" s="777" t="s">
        <v>116</v>
      </c>
      <c r="G3" s="777"/>
      <c r="H3" s="777"/>
    </row>
    <row r="4" spans="1:14" x14ac:dyDescent="0.2">
      <c r="A4" s="66"/>
      <c r="B4" s="82" t="s">
        <v>47</v>
      </c>
      <c r="C4" s="82" t="s">
        <v>421</v>
      </c>
      <c r="D4" s="82" t="s">
        <v>47</v>
      </c>
      <c r="E4" s="82" t="s">
        <v>417</v>
      </c>
      <c r="F4" s="82" t="s">
        <v>47</v>
      </c>
      <c r="G4" s="83" t="s">
        <v>417</v>
      </c>
      <c r="H4" s="83" t="s">
        <v>106</v>
      </c>
    </row>
    <row r="5" spans="1:14" x14ac:dyDescent="0.2">
      <c r="A5" s="84" t="s">
        <v>183</v>
      </c>
      <c r="B5" s="336">
        <v>461.56664000000035</v>
      </c>
      <c r="C5" s="332">
        <v>5.103077684257153</v>
      </c>
      <c r="D5" s="331">
        <v>939.09747000000084</v>
      </c>
      <c r="E5" s="333">
        <v>5.8863235149015418</v>
      </c>
      <c r="F5" s="331">
        <v>6225.1216600000016</v>
      </c>
      <c r="G5" s="333">
        <v>6.3779441699473329</v>
      </c>
      <c r="H5" s="338">
        <v>94.626021474968809</v>
      </c>
    </row>
    <row r="6" spans="1:14" x14ac:dyDescent="0.2">
      <c r="A6" s="84" t="s">
        <v>184</v>
      </c>
      <c r="B6" s="322">
        <v>25.892349999999993</v>
      </c>
      <c r="C6" s="329">
        <v>6.0960998368341723</v>
      </c>
      <c r="D6" s="314">
        <v>52.829380000000008</v>
      </c>
      <c r="E6" s="315">
        <v>7.7956580060487335</v>
      </c>
      <c r="F6" s="314">
        <v>348.43650000000002</v>
      </c>
      <c r="G6" s="315">
        <v>6.9225169440167145</v>
      </c>
      <c r="H6" s="320">
        <v>5.2964683314579526</v>
      </c>
    </row>
    <row r="7" spans="1:14" x14ac:dyDescent="0.2">
      <c r="A7" s="84" t="s">
        <v>188</v>
      </c>
      <c r="B7" s="337">
        <v>0</v>
      </c>
      <c r="C7" s="329">
        <v>0</v>
      </c>
      <c r="D7" s="328">
        <v>0</v>
      </c>
      <c r="E7" s="582">
        <v>0</v>
      </c>
      <c r="F7" s="328">
        <v>4.6600000000000003E-2</v>
      </c>
      <c r="G7" s="582">
        <v>8.8785046728971881</v>
      </c>
      <c r="H7" s="337">
        <v>7.0835123256587809E-4</v>
      </c>
    </row>
    <row r="8" spans="1:14" x14ac:dyDescent="0.2">
      <c r="A8" s="84" t="s">
        <v>145</v>
      </c>
      <c r="B8" s="337">
        <v>0</v>
      </c>
      <c r="C8" s="329">
        <v>0</v>
      </c>
      <c r="D8" s="328">
        <v>1.1710000000000002E-2</v>
      </c>
      <c r="E8" s="315">
        <v>-0.67854113655638937</v>
      </c>
      <c r="F8" s="328">
        <v>4.1790000000000001E-2</v>
      </c>
      <c r="G8" s="582">
        <v>-22.077195599477907</v>
      </c>
      <c r="H8" s="337">
        <v>6.3523600877527994E-4</v>
      </c>
    </row>
    <row r="9" spans="1:14" x14ac:dyDescent="0.2">
      <c r="A9" s="335" t="s">
        <v>146</v>
      </c>
      <c r="B9" s="323">
        <v>487.45899000000031</v>
      </c>
      <c r="C9" s="324">
        <v>5.1526819198988933</v>
      </c>
      <c r="D9" s="323">
        <v>991.93856000000073</v>
      </c>
      <c r="E9" s="324">
        <v>5.9862226044707052</v>
      </c>
      <c r="F9" s="323">
        <v>6573.6465500000013</v>
      </c>
      <c r="G9" s="324">
        <v>6.4064402634354121</v>
      </c>
      <c r="H9" s="324">
        <v>99.92383339366809</v>
      </c>
    </row>
    <row r="10" spans="1:14" x14ac:dyDescent="0.2">
      <c r="A10" s="84" t="s">
        <v>147</v>
      </c>
      <c r="B10" s="337">
        <v>0.38663000000000003</v>
      </c>
      <c r="C10" s="329">
        <v>14.205116086725377</v>
      </c>
      <c r="D10" s="328">
        <v>0.72864000000000007</v>
      </c>
      <c r="E10" s="329">
        <v>27.750894172101848</v>
      </c>
      <c r="F10" s="328">
        <v>5.0107400000000011</v>
      </c>
      <c r="G10" s="329">
        <v>11.0885961450634</v>
      </c>
      <c r="H10" s="320">
        <v>7.6166606331913064E-2</v>
      </c>
    </row>
    <row r="11" spans="1:14" x14ac:dyDescent="0.2">
      <c r="A11" s="60" t="s">
        <v>148</v>
      </c>
      <c r="B11" s="325">
        <v>487.84562000000034</v>
      </c>
      <c r="C11" s="326">
        <v>5.1592879506594844</v>
      </c>
      <c r="D11" s="325">
        <v>992.66720000000078</v>
      </c>
      <c r="E11" s="326">
        <v>5.9994782607396937</v>
      </c>
      <c r="F11" s="325">
        <v>6578.657290000001</v>
      </c>
      <c r="G11" s="326">
        <v>6.4098563026873752</v>
      </c>
      <c r="H11" s="326">
        <v>100</v>
      </c>
    </row>
    <row r="12" spans="1:14" x14ac:dyDescent="0.2">
      <c r="A12" s="362" t="s">
        <v>149</v>
      </c>
      <c r="B12" s="327"/>
      <c r="C12" s="327"/>
      <c r="D12" s="327"/>
      <c r="E12" s="327"/>
      <c r="F12" s="327"/>
      <c r="G12" s="327"/>
      <c r="H12" s="327"/>
    </row>
    <row r="13" spans="1:14" x14ac:dyDescent="0.2">
      <c r="A13" s="586" t="s">
        <v>188</v>
      </c>
      <c r="B13" s="587">
        <v>14.644089999999998</v>
      </c>
      <c r="C13" s="588">
        <v>-11.965976898725541</v>
      </c>
      <c r="D13" s="589">
        <v>28.954530000000009</v>
      </c>
      <c r="E13" s="588">
        <v>-6.3076627370578997</v>
      </c>
      <c r="F13" s="589">
        <v>227.38744000000003</v>
      </c>
      <c r="G13" s="588">
        <v>-4.8152975707639225</v>
      </c>
      <c r="H13" s="590">
        <v>3.456441489141624</v>
      </c>
    </row>
    <row r="14" spans="1:14" x14ac:dyDescent="0.2">
      <c r="A14" s="591" t="s">
        <v>150</v>
      </c>
      <c r="B14" s="592">
        <v>3.0017877376863584</v>
      </c>
      <c r="C14" s="593"/>
      <c r="D14" s="594">
        <v>2.916841616203294</v>
      </c>
      <c r="E14" s="593"/>
      <c r="F14" s="594">
        <v>3.456441489141624</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78" t="s">
        <v>666</v>
      </c>
      <c r="B19" s="778"/>
      <c r="C19" s="778"/>
      <c r="D19" s="778"/>
      <c r="E19" s="778"/>
      <c r="F19" s="778"/>
      <c r="G19" s="778"/>
      <c r="H19" s="778"/>
    </row>
    <row r="20" spans="1:14" x14ac:dyDescent="0.2">
      <c r="A20" s="778"/>
      <c r="B20" s="778"/>
      <c r="C20" s="778"/>
      <c r="D20" s="778"/>
      <c r="E20" s="778"/>
      <c r="F20" s="778"/>
      <c r="G20" s="778"/>
      <c r="H20" s="778"/>
    </row>
  </sheetData>
  <mergeCells count="4">
    <mergeCell ref="B3:C3"/>
    <mergeCell ref="D3:E3"/>
    <mergeCell ref="F3:H3"/>
    <mergeCell ref="A19:H20"/>
  </mergeCells>
  <conditionalFormatting sqref="B10 D10 F10:G10">
    <cfRule type="cellIs" dxfId="222" priority="28" operator="between">
      <formula>0</formula>
      <formula>0.5</formula>
    </cfRule>
  </conditionalFormatting>
  <conditionalFormatting sqref="B7:D8">
    <cfRule type="cellIs" dxfId="221" priority="14" operator="equal">
      <formula>0</formula>
    </cfRule>
    <cfRule type="cellIs" dxfId="220" priority="15" operator="between">
      <formula>0</formula>
      <formula>0.5</formula>
    </cfRule>
  </conditionalFormatting>
  <conditionalFormatting sqref="C6">
    <cfRule type="cellIs" dxfId="219" priority="1" operator="between">
      <formula>-0.05</formula>
      <formula>0</formula>
    </cfRule>
    <cfRule type="cellIs" dxfId="218" priority="2" operator="between">
      <formula>0</formula>
      <formula>0.5</formula>
    </cfRule>
  </conditionalFormatting>
  <conditionalFormatting sqref="F7">
    <cfRule type="cellIs" dxfId="217" priority="11" operator="equal">
      <formula>0</formula>
    </cfRule>
  </conditionalFormatting>
  <conditionalFormatting sqref="F7:F8">
    <cfRule type="cellIs" dxfId="216" priority="12" operator="between">
      <formula>0</formula>
      <formula>0.5</formula>
    </cfRule>
  </conditionalFormatting>
  <conditionalFormatting sqref="H7:H8">
    <cfRule type="cellIs" dxfId="215"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79">
        <f>INDICE!A3</f>
        <v>45716</v>
      </c>
      <c r="C3" s="779"/>
      <c r="D3" s="779"/>
      <c r="E3" s="91"/>
      <c r="F3" s="780" t="s">
        <v>116</v>
      </c>
      <c r="G3" s="780"/>
      <c r="H3" s="780"/>
    </row>
    <row r="4" spans="1:12" x14ac:dyDescent="0.2">
      <c r="A4" s="92"/>
      <c r="B4" s="93" t="s">
        <v>143</v>
      </c>
      <c r="C4" s="488" t="s">
        <v>144</v>
      </c>
      <c r="D4" s="93" t="s">
        <v>152</v>
      </c>
      <c r="E4" s="93"/>
      <c r="F4" s="93" t="s">
        <v>143</v>
      </c>
      <c r="G4" s="488" t="s">
        <v>144</v>
      </c>
      <c r="H4" s="93" t="s">
        <v>152</v>
      </c>
    </row>
    <row r="5" spans="1:12" x14ac:dyDescent="0.2">
      <c r="A5" s="90" t="s">
        <v>153</v>
      </c>
      <c r="B5" s="94">
        <v>71.457420000000013</v>
      </c>
      <c r="C5" s="96">
        <v>3.096280000000001</v>
      </c>
      <c r="D5" s="339">
        <v>74.553700000000021</v>
      </c>
      <c r="E5" s="94"/>
      <c r="F5" s="94">
        <v>956.68618999999796</v>
      </c>
      <c r="G5" s="96">
        <v>39.085109999999972</v>
      </c>
      <c r="H5" s="339">
        <v>995.77129999999795</v>
      </c>
    </row>
    <row r="6" spans="1:12" x14ac:dyDescent="0.2">
      <c r="A6" s="92" t="s">
        <v>154</v>
      </c>
      <c r="B6" s="95">
        <v>13.055960000000001</v>
      </c>
      <c r="C6" s="96">
        <v>0.51251999999999998</v>
      </c>
      <c r="D6" s="340">
        <v>13.568480000000001</v>
      </c>
      <c r="E6" s="95"/>
      <c r="F6" s="95">
        <v>175.88655</v>
      </c>
      <c r="G6" s="96">
        <v>7.193819999999997</v>
      </c>
      <c r="H6" s="340">
        <v>183.08036999999999</v>
      </c>
    </row>
    <row r="7" spans="1:12" x14ac:dyDescent="0.2">
      <c r="A7" s="92" t="s">
        <v>155</v>
      </c>
      <c r="B7" s="95">
        <v>7.8189699999999993</v>
      </c>
      <c r="C7" s="96">
        <v>0.43413999999999997</v>
      </c>
      <c r="D7" s="340">
        <v>8.2531099999999995</v>
      </c>
      <c r="E7" s="95"/>
      <c r="F7" s="95">
        <v>109.80984000000002</v>
      </c>
      <c r="G7" s="96">
        <v>6.2864800000000027</v>
      </c>
      <c r="H7" s="340">
        <v>116.09632000000002</v>
      </c>
    </row>
    <row r="8" spans="1:12" x14ac:dyDescent="0.2">
      <c r="A8" s="92" t="s">
        <v>156</v>
      </c>
      <c r="B8" s="95">
        <v>15.427239999999999</v>
      </c>
      <c r="C8" s="96">
        <v>0.74868999999999997</v>
      </c>
      <c r="D8" s="340">
        <v>16.175930000000001</v>
      </c>
      <c r="E8" s="95"/>
      <c r="F8" s="95">
        <v>265.35463000000004</v>
      </c>
      <c r="G8" s="96">
        <v>11.553960000000004</v>
      </c>
      <c r="H8" s="340">
        <v>276.90859000000006</v>
      </c>
    </row>
    <row r="9" spans="1:12" x14ac:dyDescent="0.2">
      <c r="A9" s="92" t="s">
        <v>157</v>
      </c>
      <c r="B9" s="95">
        <v>35.675270000000005</v>
      </c>
      <c r="C9" s="96">
        <v>8.0589400000000015</v>
      </c>
      <c r="D9" s="340">
        <v>43.734210000000004</v>
      </c>
      <c r="E9" s="95"/>
      <c r="F9" s="95">
        <v>445.9032600000001</v>
      </c>
      <c r="G9" s="96">
        <v>101.12099000000001</v>
      </c>
      <c r="H9" s="340">
        <v>547.02425000000017</v>
      </c>
    </row>
    <row r="10" spans="1:12" x14ac:dyDescent="0.2">
      <c r="A10" s="92" t="s">
        <v>158</v>
      </c>
      <c r="B10" s="95">
        <v>5.9035399999999996</v>
      </c>
      <c r="C10" s="96">
        <v>0.23666000000000001</v>
      </c>
      <c r="D10" s="340">
        <v>6.1401999999999992</v>
      </c>
      <c r="E10" s="95"/>
      <c r="F10" s="95">
        <v>85.209419999999994</v>
      </c>
      <c r="G10" s="96">
        <v>3.5161200000000012</v>
      </c>
      <c r="H10" s="340">
        <v>88.725539999999995</v>
      </c>
    </row>
    <row r="11" spans="1:12" x14ac:dyDescent="0.2">
      <c r="A11" s="92" t="s">
        <v>159</v>
      </c>
      <c r="B11" s="95">
        <v>22.792360000000006</v>
      </c>
      <c r="C11" s="96">
        <v>1.0061499999999999</v>
      </c>
      <c r="D11" s="340">
        <v>23.798510000000007</v>
      </c>
      <c r="E11" s="95"/>
      <c r="F11" s="95">
        <v>344.65555000000001</v>
      </c>
      <c r="G11" s="96">
        <v>17.090120000000006</v>
      </c>
      <c r="H11" s="340">
        <v>361.74567000000002</v>
      </c>
    </row>
    <row r="12" spans="1:12" x14ac:dyDescent="0.2">
      <c r="A12" s="92" t="s">
        <v>508</v>
      </c>
      <c r="B12" s="95">
        <v>19.021499999999993</v>
      </c>
      <c r="C12" s="96">
        <v>0.63395999999999986</v>
      </c>
      <c r="D12" s="340">
        <v>19.655459999999991</v>
      </c>
      <c r="E12" s="95"/>
      <c r="F12" s="95">
        <v>264.44551000000007</v>
      </c>
      <c r="G12" s="96">
        <v>9.3280200000000004</v>
      </c>
      <c r="H12" s="340">
        <v>273.77353000000005</v>
      </c>
      <c r="J12" s="96"/>
    </row>
    <row r="13" spans="1:12" x14ac:dyDescent="0.2">
      <c r="A13" s="92" t="s">
        <v>160</v>
      </c>
      <c r="B13" s="95">
        <v>82.298320000000004</v>
      </c>
      <c r="C13" s="96">
        <v>3.6365900000000004</v>
      </c>
      <c r="D13" s="340">
        <v>85.934910000000002</v>
      </c>
      <c r="E13" s="95"/>
      <c r="F13" s="95">
        <v>1098.7365900000007</v>
      </c>
      <c r="G13" s="96">
        <v>51.324639999999988</v>
      </c>
      <c r="H13" s="340">
        <v>1150.0612300000007</v>
      </c>
      <c r="J13" s="96"/>
      <c r="L13" s="685"/>
    </row>
    <row r="14" spans="1:12" x14ac:dyDescent="0.2">
      <c r="A14" s="92" t="s">
        <v>161</v>
      </c>
      <c r="B14" s="95">
        <v>0.44596999999999998</v>
      </c>
      <c r="C14" s="96">
        <v>5.722E-2</v>
      </c>
      <c r="D14" s="341">
        <v>0.50319000000000003</v>
      </c>
      <c r="E14" s="96"/>
      <c r="F14" s="95">
        <v>6.1493599999999997</v>
      </c>
      <c r="G14" s="96">
        <v>0.74169000000000007</v>
      </c>
      <c r="H14" s="341">
        <v>6.8910499999999999</v>
      </c>
      <c r="J14" s="96"/>
      <c r="K14" s="702"/>
    </row>
    <row r="15" spans="1:12" x14ac:dyDescent="0.2">
      <c r="A15" s="92" t="s">
        <v>162</v>
      </c>
      <c r="B15" s="95">
        <v>52.919759999999989</v>
      </c>
      <c r="C15" s="96">
        <v>2.1247700000000007</v>
      </c>
      <c r="D15" s="340">
        <v>55.044529999999988</v>
      </c>
      <c r="E15" s="95"/>
      <c r="F15" s="95">
        <v>714.60826000000043</v>
      </c>
      <c r="G15" s="96">
        <v>28.893680000000003</v>
      </c>
      <c r="H15" s="340">
        <v>743.50194000000045</v>
      </c>
      <c r="J15" s="96"/>
    </row>
    <row r="16" spans="1:12" x14ac:dyDescent="0.2">
      <c r="A16" s="92" t="s">
        <v>163</v>
      </c>
      <c r="B16" s="95">
        <v>8.2088300000000007</v>
      </c>
      <c r="C16" s="96">
        <v>0.23102999999999999</v>
      </c>
      <c r="D16" s="340">
        <v>8.4398600000000012</v>
      </c>
      <c r="E16" s="95"/>
      <c r="F16" s="95">
        <v>116.78568</v>
      </c>
      <c r="G16" s="96">
        <v>3.6302699999999994</v>
      </c>
      <c r="H16" s="340">
        <v>120.41595</v>
      </c>
      <c r="J16" s="96"/>
    </row>
    <row r="17" spans="1:11" x14ac:dyDescent="0.2">
      <c r="A17" s="92" t="s">
        <v>164</v>
      </c>
      <c r="B17" s="95">
        <v>21.508329999999997</v>
      </c>
      <c r="C17" s="96">
        <v>1.0694000000000004</v>
      </c>
      <c r="D17" s="340">
        <v>22.577729999999999</v>
      </c>
      <c r="E17" s="95"/>
      <c r="F17" s="95">
        <v>297.46485999999976</v>
      </c>
      <c r="G17" s="96">
        <v>15.167300000000004</v>
      </c>
      <c r="H17" s="340">
        <v>312.63215999999977</v>
      </c>
      <c r="J17" s="96"/>
    </row>
    <row r="18" spans="1:11" x14ac:dyDescent="0.2">
      <c r="A18" s="92" t="s">
        <v>165</v>
      </c>
      <c r="B18" s="95">
        <v>2.4799200000000003</v>
      </c>
      <c r="C18" s="96">
        <v>9.4039999999999999E-2</v>
      </c>
      <c r="D18" s="340">
        <v>2.5739600000000005</v>
      </c>
      <c r="E18" s="95"/>
      <c r="F18" s="95">
        <v>33.561959999999999</v>
      </c>
      <c r="G18" s="96">
        <v>1.3090799999999998</v>
      </c>
      <c r="H18" s="340">
        <v>34.871040000000001</v>
      </c>
      <c r="J18" s="96"/>
    </row>
    <row r="19" spans="1:11" x14ac:dyDescent="0.2">
      <c r="A19" s="92" t="s">
        <v>166</v>
      </c>
      <c r="B19" s="95">
        <v>64.616600000000005</v>
      </c>
      <c r="C19" s="96">
        <v>2.3599800000000002</v>
      </c>
      <c r="D19" s="340">
        <v>66.976580000000013</v>
      </c>
      <c r="E19" s="95"/>
      <c r="F19" s="95">
        <v>801.76208000000054</v>
      </c>
      <c r="G19" s="96">
        <v>29.294520000000002</v>
      </c>
      <c r="H19" s="340">
        <v>831.05660000000057</v>
      </c>
      <c r="J19" s="96"/>
    </row>
    <row r="20" spans="1:11" x14ac:dyDescent="0.2">
      <c r="A20" s="92" t="s">
        <v>167</v>
      </c>
      <c r="B20" s="96">
        <v>0.4803</v>
      </c>
      <c r="C20" s="96">
        <v>0</v>
      </c>
      <c r="D20" s="341">
        <v>0.4803</v>
      </c>
      <c r="E20" s="96"/>
      <c r="F20" s="95">
        <v>6.8273599999999997</v>
      </c>
      <c r="G20" s="96">
        <v>0</v>
      </c>
      <c r="H20" s="341">
        <v>6.8273599999999997</v>
      </c>
      <c r="J20" s="96"/>
    </row>
    <row r="21" spans="1:11" x14ac:dyDescent="0.2">
      <c r="A21" s="92" t="s">
        <v>168</v>
      </c>
      <c r="B21" s="95">
        <v>12.657829999999997</v>
      </c>
      <c r="C21" s="96">
        <v>0.52564</v>
      </c>
      <c r="D21" s="340">
        <v>13.183469999999996</v>
      </c>
      <c r="E21" s="95"/>
      <c r="F21" s="95">
        <v>170.84558000000001</v>
      </c>
      <c r="G21" s="96">
        <v>7.5226299999999995</v>
      </c>
      <c r="H21" s="340">
        <v>178.36821</v>
      </c>
      <c r="J21" s="96"/>
      <c r="K21" s="96"/>
    </row>
    <row r="22" spans="1:11" x14ac:dyDescent="0.2">
      <c r="A22" s="92" t="s">
        <v>169</v>
      </c>
      <c r="B22" s="95">
        <v>6.6892500000000004</v>
      </c>
      <c r="C22" s="96">
        <v>0.21403999999999998</v>
      </c>
      <c r="D22" s="340">
        <v>6.9032900000000001</v>
      </c>
      <c r="E22" s="95"/>
      <c r="F22" s="95">
        <v>87.970880000000008</v>
      </c>
      <c r="G22" s="96">
        <v>3.0935700000000002</v>
      </c>
      <c r="H22" s="340">
        <v>91.064450000000008</v>
      </c>
      <c r="J22" s="96"/>
    </row>
    <row r="23" spans="1:11" x14ac:dyDescent="0.2">
      <c r="A23" s="97" t="s">
        <v>170</v>
      </c>
      <c r="B23" s="98">
        <v>18.109270000000006</v>
      </c>
      <c r="C23" s="96">
        <v>0.85229999999999995</v>
      </c>
      <c r="D23" s="342">
        <v>18.961570000000005</v>
      </c>
      <c r="E23" s="98"/>
      <c r="F23" s="98">
        <v>242.45809999999983</v>
      </c>
      <c r="G23" s="96">
        <v>12.284500000000005</v>
      </c>
      <c r="H23" s="342">
        <v>254.74259999999984</v>
      </c>
      <c r="J23" s="96"/>
    </row>
    <row r="24" spans="1:11" x14ac:dyDescent="0.2">
      <c r="A24" s="99" t="s">
        <v>426</v>
      </c>
      <c r="B24" s="100">
        <v>461.56664000000046</v>
      </c>
      <c r="C24" s="100">
        <v>25.892349999999968</v>
      </c>
      <c r="D24" s="100">
        <v>487.45899000000043</v>
      </c>
      <c r="E24" s="100"/>
      <c r="F24" s="100">
        <v>6225.1216600000198</v>
      </c>
      <c r="G24" s="100">
        <v>348.4365000000011</v>
      </c>
      <c r="H24" s="100">
        <v>6573.5581600000205</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4" priority="13" operator="between">
      <formula>0</formula>
      <formula>0.5</formula>
    </cfRule>
    <cfRule type="cellIs" dxfId="213" priority="14" operator="between">
      <formula>0</formula>
      <formula>0.49</formula>
    </cfRule>
  </conditionalFormatting>
  <conditionalFormatting sqref="C5:C23">
    <cfRule type="cellIs" dxfId="212" priority="12" stopIfTrue="1" operator="equal">
      <formula>0</formula>
    </cfRule>
  </conditionalFormatting>
  <conditionalFormatting sqref="G5:G23">
    <cfRule type="cellIs" dxfId="211" priority="10" stopIfTrue="1" operator="equal">
      <formula>0</formula>
    </cfRule>
  </conditionalFormatting>
  <conditionalFormatting sqref="J12:J30">
    <cfRule type="cellIs" dxfId="210" priority="6" stopIfTrue="1" operator="equal">
      <formula>0</formula>
    </cfRule>
    <cfRule type="cellIs" dxfId="209" priority="8" operator="between">
      <formula>0</formula>
      <formula>0.5</formula>
    </cfRule>
    <cfRule type="cellIs" dxfId="208"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2025-04-23T10:49:38Z</dcterms:modified>
</cp:coreProperties>
</file>