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INFORMES CORES WEB\BEH\BEH 2014\2025\04. ABRIL\"/>
    </mc:Choice>
  </mc:AlternateContent>
  <xr:revisionPtr revIDLastSave="0" documentId="13_ncr:1_{113504C9-B828-49E4-A4E0-3081F4C7BCB8}"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<sst xmlns="http://schemas.openxmlformats.org/spreadsheetml/2006/main" count="1868" uniqueCount="692">
  <si>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</si>
  <si>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</si>
  <si>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</si>
  <si>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</si>
  <si>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</si>
  <si>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</si>
  <si>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</si>
  <si>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</si>
  <si>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</si>
  <si>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</si>
  <si>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</si>
  <si>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</si>
  <si>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</si>
  <si>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</si>
  <si>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</si>
  <si>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</si>
  <si>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</si>
  <si>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</si>
  <si>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</si>
  <si>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</si>
  <si>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</si>
  <si>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</si>
  <si>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</si>
  <si>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</si>
  <si>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</si>
  <si>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</si>
  <si>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</si>
  <si>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</si>
  <si>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</si>
  <si>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</si>
  <si>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</si>
  <si>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</si>
  <si>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</si>
  <si>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</si>
  <si>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</si>
  <si>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</si>
  <si>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</si>
  <si>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</si>
  <si>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</si>
  <si>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</si>
  <si>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</si>
  <si>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</si>
  <si>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</si>
  <si>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</si>
  <si>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</si>
  <si>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</si>
  <si>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</si>
  <si>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</si>
  <si>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</si>
  <si>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</si>
  <si>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</si>
  <si>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</si>
  <si>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</si>
  <si>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</si>
  <si>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</si>
  <si>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</si>
  <si>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</si>
  <si>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</si>
  <si>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</si>
  <si>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</si>
  <si>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</si>
  <si>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</si>
  <si>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</si>
  <si>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</si>
  <si>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</si>
  <si>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</si>
  <si>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</si>
  <si>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</si>
  <si>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</si>
  <si>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</si>
  <si>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</si>
  <si>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</si>
  <si>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</si>
  <si>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</si>
  <si>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</si>
  <si>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</si>
  <si>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</si>
  <si>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</si>
  <si>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</si>
  <si>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</si>
  <si>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</si>
  <si>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</si>
  <si>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</si>
  <si>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</si>
  <si>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</si>
  <si>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</si>
  <si>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</si>
  <si>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</si>
  <si>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</si>
  <si>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</si>
  <si>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</si>
  <si>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</si>
  <si>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</si>
  <si>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</si>
  <si>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</si>
  <si>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</si>
  <si>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</si>
  <si>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</si>
  <si>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</si>
  <si>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</si>
  <si>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</si>
  <si>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</si>
  <si>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</si>
  <si>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</si>
  <si>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</si>
  <si>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</si>
  <si>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</si>
  <si>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</si>
  <si>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</si>
  <si>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</si>
  <si>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</si>
  <si>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</si>
  <si>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</si>
  <si>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</si>
  <si>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</si>
  <si>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</si>
  <si>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</si>
  <si>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</si>
  <si>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</si>
  <si>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</si>
  <si>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</si>
  <si>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</si>
  <si>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</si>
  <si>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</si>
  <si>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</si>
  <si>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</si>
  <si>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</si>
  <si>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</si>
  <si>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</si>
  <si>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</si>
  <si>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</si>
  <si>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</si>
  <si>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</si>
  <si>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</si>
  <si>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</si>
  <si>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</si>
  <si>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</si>
  <si>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</si>
  <si>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</si>
  <si>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</si>
  <si>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</si>
  <si>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</si>
  <si>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</si>
  <si>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</si>
  <si>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</si>
  <si>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</si>
  <si>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</si>
  <si>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</si>
  <si>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</si>
  <si>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</si>
  <si>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</si>
  <si>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</si>
  <si>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</si>
  <si>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</si>
  <si>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</si>
  <si>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</si>
  <si>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</si>
  <si>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</si>
  <si>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</si>
  <si>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</si>
  <si>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</si>
  <si>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</si>
  <si>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</si>
  <si>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</si>
  <si>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</si>
  <si>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</si>
  <si>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</si>
  <si>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</si>
  <si>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</si>
  <si>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</si>
  <si>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</si>
  <si>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</si>
  <si>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</si>
  <si>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</si>
  <si>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</si>
  <si>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</si>
  <si>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</si>
  <si>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</si>
  <si>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</si>
  <si>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</si>
  <si>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</si>
  <si>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</si>
  <si>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</si>
  <si>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</si>
  <si>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</si>
  <si>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</si>
  <si>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</si>
  <si>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</si>
  <si>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</si>
  <si>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</si>
  <si>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</si>
  <si>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</si>
  <si>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</si>
  <si>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</si>
  <si>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</si>
  <si>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</si>
  <si>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</si>
  <si>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</si>
  <si>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</si>
  <si>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</si>
  <si>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</si>
  <si>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</si>
  <si>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</si>
  <si>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</si>
  <si>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</si>
  <si>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</si>
  <si>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</si>
  <si>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</si>
  <si>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</si>
  <si>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</si>
  <si>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</si>
  <si>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</si>
  <si>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</si>
  <si>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</si>
  <si>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</si>
  <si>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</si>
  <si>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</si>
  <si>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</si>
  <si>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</si>
  <si>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</si>
  <si>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</si>
  <si>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</si>
  <si>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</si>
  <si>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</si>
  <si>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</si>
  <si>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</si>
  <si>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</si>
  <si>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</si>
  <si>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</si>
  <si>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</si>
  <si>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</si>
  <si>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</si>
  <si>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</si>
  <si>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</si>
  <si>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</si>
  <si>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</si>
  <si>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</si>
  <si>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</si>
  <si>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</si>
  <si>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</si>
  <si>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</si>
  <si>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</si>
  <si>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</si>
  <si>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</si>
  <si>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</si>
  <si>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</si>
  <si>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</si>
  <si>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</si>
  <si>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</si>
  <si>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</si>
  <si>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</si>
  <si>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</si>
  <si>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</si>
  <si>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</si>
  <si>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</si>
  <si>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</si>
  <si>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</si>
  <si>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</si>
  <si>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</si>
  <si>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</si>
  <si>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</si>
  <si>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</si>
  <si>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</si>
  <si>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</si>
  <si>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</si>
  <si>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</si>
  <si>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</si>
  <si>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</si>
  <si>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</si>
  <si>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</si>
  <si>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</si>
  <si>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</si>
  <si>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</si>
  <si>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</si>
  <si>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</si>
  <si>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</si>
  <si>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</si>
  <si>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</si>
  <si>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</si>
  <si>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</si>
  <si>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</si>
  <si>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</si>
  <si>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</si>
  <si>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</si>
  <si>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</si>
  <si>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</si>
  <si>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</si>
  <si>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</si>
  <si>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</si>
  <si>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</si>
  <si>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</si>
  <si>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</si>
  <si>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</si>
  <si>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</si>
  <si>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</si>
  <si>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</si>
  <si>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</si>
  <si>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</si>
  <si>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</si>
  <si>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</si>
  <si>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</si>
  <si>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</si>
  <si>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</si>
  <si>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</si>
  <si>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</si>
  <si>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</si>
  <si>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</si>
  <si>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</si>
  <si>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</si>
  <si>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</si>
  <si>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</si>
  <si>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</si>
  <si>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</si>
  <si>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</si>
  <si>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</si>
  <si>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</si>
  <si>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</si>
  <si>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</si>
  <si>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</si>
  <si>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</si>
  <si>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</si>
  <si>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</si>
  <si>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</si>
  <si>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</si>
  <si>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</si>
  <si>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</si>
  <si>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</si>
  <si>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</si>
  <si>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</si>
  <si>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</si>
  <si>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</si>
  <si>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</si>
  <si>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</si>
  <si>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</si>
  <si>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</si>
  <si>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</si>
  <si>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</si>
  <si>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</si>
  <si>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</si>
  <si>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</si>
  <si>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</si>
  <si>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</si>
  <si>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</si>
  <si>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</si>
  <si>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</si>
  <si>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</si>
  <si>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</si>
  <si>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</si>
  <si>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</si>
  <si>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</si>
  <si>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</si>
  <si>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</si>
  <si>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</si>
  <si>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</si>
  <si>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</si>
  <si>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</si>
  <si>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</si>
  <si>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</si>
  <si>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</si>
  <si>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</si>
  <si>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</si>
  <si>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</si>
  <si>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</si>
  <si>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</si>
  <si>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</si>
  <si>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</si>
  <si>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</si>
  <si>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</si>
  <si>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</si>
  <si>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</si>
  <si>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</si>
  <si>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</si>
  <si>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</si>
  <si>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</si>
  <si>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</si>
  <si>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</si>
  <si>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</si>
  <si>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</si>
  <si>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</si>
  <si>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</si>
  <si>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</si>
  <si>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</si>
  <si>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</si>
  <si>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</si>
  <si>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</si>
  <si>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</si>
  <si>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</si>
  <si>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</si>
  <si>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</si>
  <si>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</si>
  <si>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</si>
  <si>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</si>
  <si>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</si>
  <si>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</si>
  <si>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</si>
  <si>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</si>
  <si>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</si>
  <si>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</si>
  <si>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</si>
  <si>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</si>
  <si>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</si>
  <si>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</si>
  <si>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</si>
  <si>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</si>
  <si>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</si>
  <si>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</si>
  <si>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</si>
  <si>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</si>
  <si>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</si>
  <si>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</si>
  <si>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</si>
  <si>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</si>
  <si>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</si>
  <si>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</si>
  <si>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</si>
  <si>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</si>
  <si>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</si>
  <si>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</si>
  <si>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</si>
  <si>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</si>
  <si>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</si>
  <si>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</si>
  <si>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</si>
  <si>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</si>
  <si>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</si>
  <si>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</si>
  <si>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</si>
  <si>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</si>
  <si>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</si>
  <si>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</si>
  <si>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</si>
  <si>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</si>
  <si>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</si>
  <si>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</si>
  <si>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</si>
  <si>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</si>
  <si>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</si>
  <si>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</si>
  <si>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</si>
  <si>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</si>
  <si>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</si>
  <si>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</si>
  <si>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</si>
  <si>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</si>
  <si>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</si>
  <si>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</si>
  <si>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</si>
  <si>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</si>
  <si>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</si>
  <si>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</si>
  <si>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</si>
  <si>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</si>
  <si>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</si>
  <si>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</si>
  <si>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</si>
  <si>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</si>
  <si>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</si>
  <si>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</si>
  <si>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</si>
  <si>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</si>
  <si>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</si>
  <si>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</si>
  <si>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</si>
  <si>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</si>
  <si>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</si>
  <si>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</si>
  <si>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</si>
  <si>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</si>
  <si>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</si>
  <si>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</si>
  <si>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</si>
  <si>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</si>
  <si>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</si>
  <si>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</si>
  <si>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</si>
  <si>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</si>
  <si>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</si>
  <si>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</si>
  <si>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</si>
  <si>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</si>
  <si>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</si>
  <si>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</si>
  <si>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</si>
  <si>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</si>
  <si>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</si>
  <si>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</si>
  <si>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</si>
  <si>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</si>
  <si>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</si>
  <si>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</si>
  <si>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</si>
  <si>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</si>
  <si>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</si>
  <si>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</si>
  <si>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</si>
  <si>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</si>
  <si>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</si>
  <si>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</si>
  <si>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</si>
  <si>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</si>
  <si>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</si>
  <si>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</si>
  <si>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</si>
  <si>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</si>
  <si>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</si>
  <si>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</si>
  <si>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</si>
  <si>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</si>
  <si>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</si>
  <si>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</si>
  <si>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</si>
  <si>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</si>
  <si>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</si>
  <si>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</si>
  <si>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</si>
  <si>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</si>
  <si>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</si>
  <si>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</si>
  <si>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</si>
  <si>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</si>
  <si>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</si>
  <si>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</si>
  <si>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</si>
  <si>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</si>
  <si>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</si>
  <si>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</si>
  <si>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</si>
  <si>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</si>
  <si>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</si>
  <si>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</si>
  <si>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</si>
  <si>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</si>
  <si>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</si>
  <si>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</si>
  <si>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</si>
  <si>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</si>
  <si>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</si>
  <si>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</si>
  <si>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</si>
  <si>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</si>
  <si>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</si>
  <si>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</si>
  <si>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</si>
  <si>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</si>
  <si>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</si>
  <si>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</si>
  <si>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</si>
  <si>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</si>
  <si>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</si>
  <si>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</si>
  <si>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</si>
  <si>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</si>
  <si>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</si>
  <si>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</si>
  <si>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</si>
  <si>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</si>
  <si>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</si>
  <si>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</si>
  <si>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</si>
  <si>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</si>
  <si>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</si>
  <si>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</si>
  <si>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</si>
  <si>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</si>
  <si>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</si>
  <si>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</si>
  <si>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</si>
  <si>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</si>
  <si>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</si>
  <si>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</si>
  <si>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</si>
  <si>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</si>
  <si>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</si>
  <si>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</si>
  <si>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</si>
  <si>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</si>
  <si>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</si>
  <si>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</si>
  <si>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</si>
  <si>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</si>
  <si>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</si>
  <si>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</si>
  <si>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</si>
  <si>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</si>
  <si>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</si>
  <si>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</si>
  <si>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</si>
  <si>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</si>
  <si>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</si>
  <si>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</si>
  <si>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</si>
  <si>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</si>
  <si>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</si>
  <si>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</si>
  <si>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</si>
  <si>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</si>
  <si>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</si>
  <si>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</si>
  <si>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</si>
  <si>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</si>
  <si>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</si>
  <si>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</si>
  <si>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</si>
  <si>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</si>
  <si>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</si>
  <si>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</si>
  <si>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</si>
  <si>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</si>
  <si>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</si>
  <si>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</si>
  <si>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</si>
  <si>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</si>
  <si>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</si>
  <si>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</si>
  <si>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</si>
  <si>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</si>
  <si>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</si>
  <si>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</si>
  <si>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</si>
  <si>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</si>
  <si>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</si>
  <si>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</si>
  <si>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</si>
  <si>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</si>
  <si>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</si>
  <si>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</si>
  <si>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</si>
  <si>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</si>
  <si>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</si>
  <si>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</si>
  <si>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</si>
  <si>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</si>
  <si>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</si>
  <si>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</si>
  <si>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</si>
  <si>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</si>
  <si>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</si>
  <si>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</si>
  <si>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</si>
  <si>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</si>
  <si>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</si>
  <si>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</si>
  <si>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</si>
  <si>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</si>
  <si>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</si>
  <si>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</si>
  <si>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</si>
  <si>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</si>
  <si>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</si>
  <si>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</si>
  <si>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</si>
  <si>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</si>
  <si>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</si>
  <si>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</si>
  <si>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</si>
  <si>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</si>
  <si>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</si>
  <si>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</si>
  <si>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</si>
  <si>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</si>
  <si>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</si>
  <si>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</si>
  <si>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</si>
  <si>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</si>
  <si>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</si>
  <si>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</si>
  <si>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</si>
  <si>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</si>
  <si>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</si>
  <si>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</si>
  <si>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</si>
  <si>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</si>
  <si>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</si>
  <si>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</si>
  <si>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</si>
  <si>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</si>
  <si>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</si>
  <si>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</si>
  <si>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</si>
  <si>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</si>
  <si>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</si>
  <si>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21 Enero</t>
  </si>
  <si>
    <t>Costa de Marfil</t>
  </si>
  <si>
    <t>mar-25</t>
  </si>
  <si>
    <t>(*) Tasa de variación respecto al mismo periodo del año anterior // '- igual que 0,0 / ^ distinto de 0,0</t>
  </si>
  <si>
    <t>18 Marzo</t>
  </si>
  <si>
    <t>1º 2025</t>
  </si>
  <si>
    <t>abr-25</t>
  </si>
  <si>
    <t>1 abril</t>
  </si>
  <si>
    <t>abr-24</t>
  </si>
  <si>
    <t>BOLETÍN ESTADÍSTICO HIDROCARBUROS ABRIL 2025</t>
  </si>
  <si>
    <t xml:space="preserve">** Otras Salidas: Se incluyen puestas en frío y suministro directo a buques consumidores.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</si>
</sst>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33">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3" fontId="13" fillId="2" borderId="0" xfId="0" applyNumberFormat="1" applyFont="1" applyFill="1" applyAlignment="1">
      <alignment horizontal="right"/>
    </xf>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4" fillId="2" borderId="3" xfId="1" quotePrefix="1" applyFill="1" applyBorder="1"/>
    <xf numFmtId="4" fontId="4" fillId="11" borderId="3" xfId="1" applyNumberFormat="1" applyFill="1" applyBorder="1" applyAlignment="1">
      <alignment horizontal="right"/>
    </xf>
    <xf numFmtId="170" fontId="4" fillId="2" borderId="0" xfId="1" applyNumberFormat="1" applyFill="1" applyAlignment="1">
      <alignment horizontal="right" indent="1"/>
    </xf>
    <xf numFmtId="170" fontId="4" fillId="11" borderId="0" xfId="1" applyNumberFormat="1" applyFill="1" applyAlignment="1">
      <alignment horizontal="right" indent="1"/>
    </xf>
    <xf numFmtId="168" fontId="4" fillId="38" borderId="2" xfId="1" quotePrefix="1" applyNumberFormat="1" applyFill="1" applyBorder="1" applyAlignment="1">
      <alignment horizontal="right"/>
    </xf>
    <xf numFmtId="0" fontId="24" fillId="8" borderId="0" xfId="0" applyFont="1" applyFill="1"/>
    <xf numFmtId="173" fontId="24" fillId="8" borderId="0" xfId="0" applyNumberFormat="1" applyFont="1" applyFill="1"/>
    <xf numFmtId="175" fontId="17" fillId="6" borderId="23" xfId="0" applyNumberFormat="1" applyFont="1" applyFill="1" applyBorder="1"/>
    <xf numFmtId="175" fontId="17" fillId="6" borderId="12"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8" fillId="2" borderId="4" xfId="1" quotePrefix="1" applyFont="1" applyFill="1" applyBorder="1" applyAlignment="1">
      <alignment vertical="center"/>
    </xf>
    <xf numFmtId="0" fontId="8" fillId="2" borderId="8" xfId="1" quotePrefix="1" applyFont="1" applyFill="1" applyBorder="1" applyAlignment="1">
      <alignment vertical="center"/>
    </xf>
    <xf numFmtId="0" fontId="8" fillId="2" borderId="4" xfId="1" quotePrefix="1" applyFont="1" applyFill="1" applyBorder="1" applyAlignment="1">
      <alignment vertical="center" wrapText="1"/>
    </xf>
    <xf numFmtId="0" fontId="8" fillId="2" borderId="8" xfId="1" quotePrefix="1" applyFont="1" applyFill="1" applyBorder="1" applyAlignment="1">
      <alignment vertical="center" wrapText="1"/>
    </xf>
    <xf numFmtId="0" fontId="8" fillId="2" borderId="10" xfId="1" quotePrefix="1" applyFont="1" applyFill="1" applyBorder="1" applyAlignment="1">
      <alignment vertical="center" wrapText="1"/>
    </xf>
    <xf numFmtId="0" fontId="8" fillId="2" borderId="10" xfId="1" quotePrefix="1" applyFont="1" applyFill="1" applyBorder="1" applyAlignment="1">
      <alignment vertical="center"/>
    </xf>
    <xf numFmtId="0" fontId="8" fillId="2" borderId="4"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173" fontId="13" fillId="5"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31" fillId="2" borderId="0" xfId="0" applyFont="1" applyFill="1" applyAlignment="1">
      <alignment horizontal="left" indent="1"/>
    </xf>
    <xf numFmtId="0" fontId="3" fillId="2" borderId="3" xfId="0" applyFont="1" applyFill="1" applyBorder="1" applyAlignment="1">
      <alignment horizontal="left"/>
    </xf>
    <xf numFmtId="176" fontId="4" fillId="2" borderId="3" xfId="1" applyNumberFormat="1" applyFill="1" applyBorder="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68" fontId="36" fillId="2" borderId="2" xfId="13" quotePrefix="1" applyNumberFormat="1" applyFont="1" applyFill="1" applyBorder="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41">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quot;-&quot;"/>
    </dxf>
    <dxf>
      <numFmt numFmtId="188" formatCode="\^;\^;\^"/>
    </dxf>
    <dxf>
      <numFmt numFmtId="189" formatCode="&quot;-&quot;"/>
    </dxf>
    <dxf>
      <numFmt numFmtId="189" formatCode="&quot;-&quot;"/>
    </dxf>
    <dxf>
      <numFmt numFmtId="190" formatCode="&quot;^&quot;"/>
    </dxf>
    <dxf>
      <numFmt numFmtId="190" formatCode="&quot;^&quot;"/>
    </dxf>
    <dxf>
      <numFmt numFmtId="188" formatCode="\^;\^;\^"/>
    </dxf>
    <dxf>
      <numFmt numFmtId="188" formatCode="\^;\^;\^"/>
    </dxf>
    <dxf>
      <numFmt numFmtId="189" formatCode="&quot;-&quot;"/>
    </dxf>
    <dxf>
      <numFmt numFmtId="191" formatCode="\^"/>
    </dxf>
    <dxf>
      <numFmt numFmtId="188" formatCode="\^;\^;\^"/>
    </dxf>
    <dxf>
      <numFmt numFmtId="189" formatCode="&quot;-&quot;"/>
    </dxf>
    <dxf>
      <numFmt numFmtId="191" formatCode="\^"/>
    </dxf>
    <dxf>
      <numFmt numFmtId="191" formatCode="\^"/>
    </dxf>
    <dxf>
      <numFmt numFmtId="189" formatCode="&quot;-&quot;"/>
    </dxf>
    <dxf>
      <numFmt numFmtId="190" formatCode="&quot;^&quot;"/>
    </dxf>
    <dxf>
      <numFmt numFmtId="191" formatCode="\^"/>
    </dxf>
    <dxf>
      <numFmt numFmtId="191" formatCode="\^"/>
    </dxf>
    <dxf>
      <numFmt numFmtId="190" formatCode="&quot;^&quot;"/>
    </dxf>
    <dxf>
      <numFmt numFmtId="191" formatCode="\^"/>
    </dxf>
    <dxf>
      <numFmt numFmtId="191" formatCode="\^"/>
    </dxf>
    <dxf>
      <numFmt numFmtId="191"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1" formatCode="\^"/>
    </dxf>
    <dxf>
      <numFmt numFmtId="188" formatCode="\^;\^;\^"/>
    </dxf>
    <dxf>
      <numFmt numFmtId="191" formatCode="\^"/>
    </dxf>
    <dxf>
      <numFmt numFmtId="188" formatCode="\^;\^;\^"/>
    </dxf>
    <dxf>
      <numFmt numFmtId="191" formatCode="\^"/>
    </dxf>
    <dxf>
      <numFmt numFmtId="191" formatCode="\^"/>
    </dxf>
    <dxf>
      <numFmt numFmtId="188" formatCode="\^;\^;\^"/>
    </dxf>
    <dxf>
      <numFmt numFmtId="191" formatCode="\^"/>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89" formatCode="&quot;-&quot;"/>
    </dxf>
    <dxf>
      <numFmt numFmtId="191" formatCode="\^"/>
    </dxf>
    <dxf>
      <numFmt numFmtId="183" formatCode="\^;&quot;^&quot;"/>
    </dxf>
    <dxf>
      <numFmt numFmtId="191" formatCode="\^"/>
    </dxf>
    <dxf>
      <numFmt numFmtId="191" formatCode="\^"/>
    </dxf>
    <dxf>
      <numFmt numFmtId="188" formatCode="\^;\^;\^"/>
    </dxf>
    <dxf>
      <numFmt numFmtId="191" formatCode="\^"/>
    </dxf>
    <dxf>
      <numFmt numFmtId="188" formatCode="\^;\^;\^"/>
    </dxf>
    <dxf>
      <numFmt numFmtId="191" formatCode="\^"/>
    </dxf>
    <dxf>
      <numFmt numFmtId="192"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89" formatCode="&quot;-&quot;"/>
    </dxf>
    <dxf>
      <numFmt numFmtId="191" formatCode="\^"/>
    </dxf>
    <dxf>
      <numFmt numFmtId="183" formatCode="\^;&quot;^&quot;"/>
    </dxf>
    <dxf>
      <numFmt numFmtId="188" formatCode="\^;\^;\^"/>
    </dxf>
    <dxf>
      <numFmt numFmtId="189" formatCode="&quot;-&quot;"/>
    </dxf>
    <dxf>
      <numFmt numFmtId="191" formatCode="\^"/>
    </dxf>
    <dxf>
      <numFmt numFmtId="191" formatCode="\^"/>
    </dxf>
    <dxf>
      <numFmt numFmtId="191" formatCode="\^"/>
    </dxf>
    <dxf>
      <numFmt numFmtId="188" formatCode="\^;\^;\^"/>
    </dxf>
    <dxf>
      <numFmt numFmtId="192"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91" formatCode="\^"/>
    </dxf>
    <dxf>
      <numFmt numFmtId="191" formatCode="\^"/>
    </dxf>
    <dxf>
      <numFmt numFmtId="188"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88" formatCode="\^;\^;\^"/>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8" formatCode="\^;\^;\^"/>
    </dxf>
    <dxf>
      <numFmt numFmtId="191" formatCode="\^"/>
    </dxf>
    <dxf>
      <numFmt numFmtId="191" formatCode="\^"/>
    </dxf>
    <dxf>
      <numFmt numFmtId="188" formatCode="\^;\^;\^"/>
    </dxf>
    <dxf>
      <numFmt numFmtId="188" formatCode="\^;\^;\^"/>
    </dxf>
    <dxf>
      <numFmt numFmtId="191" formatCode="\^"/>
    </dxf>
    <dxf>
      <numFmt numFmtId="191" formatCode="\^"/>
    </dxf>
    <dxf>
      <numFmt numFmtId="189" formatCode="&quot;-&quot;"/>
    </dxf>
    <dxf>
      <numFmt numFmtId="191" formatCode="\^"/>
    </dxf>
    <dxf>
      <numFmt numFmtId="191" formatCode="\^"/>
    </dxf>
    <dxf>
      <numFmt numFmtId="188" formatCode="\^;\^;\^"/>
    </dxf>
    <dxf>
      <numFmt numFmtId="191" formatCode="\^"/>
    </dxf>
    <dxf>
      <numFmt numFmtId="189" formatCode="&quot;-&quot;"/>
    </dxf>
    <dxf>
      <numFmt numFmtId="191" formatCode="\^"/>
    </dxf>
    <dxf>
      <numFmt numFmtId="188" formatCode="\^;\^;\^"/>
    </dxf>
    <dxf>
      <numFmt numFmtId="189" formatCode="&quot;-&quot;"/>
    </dxf>
    <dxf>
      <numFmt numFmtId="191" formatCode="\^"/>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91" formatCode="\^"/>
    </dxf>
    <dxf>
      <numFmt numFmtId="188" formatCode="\^;\^;\^"/>
    </dxf>
    <dxf>
      <numFmt numFmtId="189" formatCode="&quot;-&quot;"/>
    </dxf>
    <dxf>
      <numFmt numFmtId="188" formatCode="\^;\^;\^"/>
    </dxf>
    <dxf>
      <numFmt numFmtId="189" formatCode="&quot;-&quot;"/>
    </dxf>
    <dxf>
      <numFmt numFmtId="188" formatCode="\^;\^;\^"/>
    </dxf>
    <dxf>
      <numFmt numFmtId="191" formatCode="\^"/>
    </dxf>
    <dxf>
      <numFmt numFmtId="191" formatCode="\^"/>
    </dxf>
    <dxf>
      <numFmt numFmtId="191" formatCode="\^"/>
    </dxf>
    <dxf>
      <numFmt numFmtId="189" formatCode="&quot;-&quot;"/>
    </dxf>
    <dxf>
      <numFmt numFmtId="191" formatCode="\^"/>
    </dxf>
    <dxf>
      <numFmt numFmtId="189" formatCode="&quot;-&quot;"/>
    </dxf>
    <dxf>
      <numFmt numFmtId="191" formatCode="\^"/>
    </dxf>
    <dxf>
      <numFmt numFmtId="191" formatCode="\^"/>
    </dxf>
    <dxf>
      <numFmt numFmtId="191" formatCode="\^"/>
    </dxf>
    <dxf>
      <numFmt numFmtId="191" formatCode="\^"/>
    </dxf>
    <dxf>
      <numFmt numFmtId="189" formatCode="&quot;-&quot;"/>
    </dxf>
    <dxf>
      <numFmt numFmtId="189" formatCode="&quot;-&quot;"/>
    </dxf>
    <dxf>
      <numFmt numFmtId="189" formatCode="&quot;-&quot;"/>
    </dxf>
    <dxf>
      <numFmt numFmtId="191" formatCode="\^"/>
    </dxf>
    <dxf>
      <numFmt numFmtId="191" formatCode="\^"/>
    </dxf>
    <dxf>
      <numFmt numFmtId="191" formatCode="\^"/>
    </dxf>
    <dxf>
      <numFmt numFmtId="191" formatCode="\^"/>
    </dxf>
    <dxf>
      <numFmt numFmtId="189" formatCode="&quot;-&quot;"/>
    </dxf>
    <dxf>
      <numFmt numFmtId="191" formatCode="\^"/>
    </dxf>
    <dxf>
      <numFmt numFmtId="188" formatCode="\^;\^;\^"/>
    </dxf>
    <dxf>
      <numFmt numFmtId="191" formatCode="\^"/>
    </dxf>
    <dxf>
      <numFmt numFmtId="189" formatCode="&quot;-&quot;"/>
    </dxf>
    <dxf>
      <numFmt numFmtId="191" formatCode="\^"/>
    </dxf>
    <dxf>
      <numFmt numFmtId="191" formatCode="\^"/>
    </dxf>
    <dxf>
      <numFmt numFmtId="183" formatCode="\^;&quot;^&quot;"/>
    </dxf>
    <dxf>
      <numFmt numFmtId="191" formatCode="\^"/>
    </dxf>
    <dxf>
      <numFmt numFmtId="191" formatCode="\^"/>
    </dxf>
    <dxf>
      <numFmt numFmtId="183" formatCode="\^;&quot;^&quot;"/>
    </dxf>
    <dxf>
      <numFmt numFmtId="191" formatCode="\^"/>
    </dxf>
    <dxf>
      <numFmt numFmtId="188" formatCode="\^;\^;\^"/>
    </dxf>
    <dxf>
      <numFmt numFmtId="191" formatCode="\^"/>
    </dxf>
    <dxf>
      <numFmt numFmtId="189" formatCode="&quot;-&quot;"/>
    </dxf>
    <dxf>
      <numFmt numFmtId="191"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M1" sqref="M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690</v>
      </c>
    </row>
    <row r="3" spans="1:9" ht="15" customHeight="1" x14ac:dyDescent="0.2">
      <c r="A3" s="499">
        <v>45777</v>
      </c>
    </row>
    <row r="4" spans="1:9" ht="15" customHeight="1" x14ac:dyDescent="0.25">
      <c r="A4" s="771" t="s">
        <v>19</v>
      </c>
      <c r="B4" s="771"/>
      <c r="C4" s="771"/>
      <c r="D4" s="771"/>
      <c r="E4" s="771"/>
      <c r="F4" s="771"/>
      <c r="G4" s="77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6" t="s">
        <v>609</v>
      </c>
      <c r="D63" s="716"/>
      <c r="E63" s="716"/>
      <c r="F63" s="716"/>
      <c r="G63" s="716"/>
    </row>
    <row r="64" spans="1:8" ht="15" customHeight="1" x14ac:dyDescent="0.2">
      <c r="B64" s="6"/>
      <c r="C64" s="8" t="s">
        <v>360</v>
      </c>
      <c r="D64" s="8"/>
      <c r="E64" s="8"/>
      <c r="F64" s="8"/>
      <c r="G64" s="8"/>
    </row>
    <row r="65" spans="2:9" ht="15" customHeight="1" x14ac:dyDescent="0.2">
      <c r="B65" s="6"/>
      <c r="C65" s="8" t="s">
        <v>614</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72" t="s">
        <v>504</v>
      </c>
      <c r="B98" s="773"/>
      <c r="C98" s="773"/>
      <c r="D98" s="773"/>
      <c r="E98" s="773"/>
      <c r="F98" s="773"/>
      <c r="G98" s="773"/>
      <c r="H98" s="773"/>
      <c r="I98" s="773"/>
      <c r="J98" s="773"/>
      <c r="K98" s="773"/>
    </row>
    <row r="99" spans="1:11" ht="15" customHeight="1" x14ac:dyDescent="0.2">
      <c r="A99" s="773"/>
      <c r="B99" s="773"/>
      <c r="C99" s="773"/>
      <c r="D99" s="773"/>
      <c r="E99" s="773"/>
      <c r="F99" s="773"/>
      <c r="G99" s="773"/>
      <c r="H99" s="773"/>
      <c r="I99" s="773"/>
      <c r="J99" s="773"/>
      <c r="K99" s="773"/>
    </row>
    <row r="100" spans="1:11" ht="15" customHeight="1" x14ac:dyDescent="0.2">
      <c r="A100" s="773"/>
      <c r="B100" s="773"/>
      <c r="C100" s="773"/>
      <c r="D100" s="773"/>
      <c r="E100" s="773"/>
      <c r="F100" s="773"/>
      <c r="G100" s="773"/>
      <c r="H100" s="773"/>
      <c r="I100" s="773"/>
      <c r="J100" s="773"/>
      <c r="K100" s="773"/>
    </row>
    <row r="101" spans="1:11" ht="15" customHeight="1" x14ac:dyDescent="0.2">
      <c r="A101" s="773"/>
      <c r="B101" s="773"/>
      <c r="C101" s="773"/>
      <c r="D101" s="773"/>
      <c r="E101" s="773"/>
      <c r="F101" s="773"/>
      <c r="G101" s="773"/>
      <c r="H101" s="773"/>
      <c r="I101" s="773"/>
      <c r="J101" s="773"/>
      <c r="K101" s="773"/>
    </row>
    <row r="102" spans="1:11" ht="15" customHeight="1" x14ac:dyDescent="0.2">
      <c r="A102" s="773"/>
      <c r="B102" s="773"/>
      <c r="C102" s="773"/>
      <c r="D102" s="773"/>
      <c r="E102" s="773"/>
      <c r="F102" s="773"/>
      <c r="G102" s="773"/>
      <c r="H102" s="773"/>
      <c r="I102" s="773"/>
      <c r="J102" s="773"/>
      <c r="K102" s="77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90">
        <f>INDICE!A3</f>
        <v>45777</v>
      </c>
      <c r="C3" s="791"/>
      <c r="D3" s="791" t="s">
        <v>115</v>
      </c>
      <c r="E3" s="791"/>
      <c r="F3" s="791" t="s">
        <v>116</v>
      </c>
      <c r="G3" s="792"/>
      <c r="H3" s="791"/>
    </row>
    <row r="4" spans="1:8" x14ac:dyDescent="0.2">
      <c r="A4" s="347"/>
      <c r="B4" s="348" t="s">
        <v>47</v>
      </c>
      <c r="C4" s="348" t="s">
        <v>417</v>
      </c>
      <c r="D4" s="348" t="s">
        <v>47</v>
      </c>
      <c r="E4" s="348" t="s">
        <v>417</v>
      </c>
      <c r="F4" s="348" t="s">
        <v>47</v>
      </c>
      <c r="G4" s="349" t="s">
        <v>417</v>
      </c>
      <c r="H4" s="349" t="s">
        <v>106</v>
      </c>
    </row>
    <row r="5" spans="1:8" x14ac:dyDescent="0.2">
      <c r="A5" s="350" t="s">
        <v>171</v>
      </c>
      <c r="B5" s="322">
        <v>1836.5551500000001</v>
      </c>
      <c r="C5" s="315">
        <v>-1.372593427275052</v>
      </c>
      <c r="D5" s="314">
        <v>7073.0839700000015</v>
      </c>
      <c r="E5" s="315">
        <v>-1.3651784153120061</v>
      </c>
      <c r="F5" s="314">
        <v>21655.585279999996</v>
      </c>
      <c r="G5" s="329">
        <v>-0.90114008511808141</v>
      </c>
      <c r="H5" s="320">
        <v>72.517430171549364</v>
      </c>
    </row>
    <row r="6" spans="1:8" x14ac:dyDescent="0.2">
      <c r="A6" s="350" t="s">
        <v>172</v>
      </c>
      <c r="B6" s="580">
        <v>14.15169</v>
      </c>
      <c r="C6" s="329">
        <v>521.50319937110521</v>
      </c>
      <c r="D6" s="351">
        <v>49.578100000000006</v>
      </c>
      <c r="E6" s="315">
        <v>787.48646253815105</v>
      </c>
      <c r="F6" s="314">
        <v>110.13023</v>
      </c>
      <c r="G6" s="315">
        <v>1117.9583508438211</v>
      </c>
      <c r="H6" s="320">
        <v>0.36878990618542512</v>
      </c>
    </row>
    <row r="7" spans="1:8" x14ac:dyDescent="0.2">
      <c r="A7" s="350" t="s">
        <v>173</v>
      </c>
      <c r="B7" s="337">
        <v>0</v>
      </c>
      <c r="C7" s="329">
        <v>0</v>
      </c>
      <c r="D7" s="328">
        <v>3.8799999999999998E-3</v>
      </c>
      <c r="E7" s="329">
        <v>-93.849080532656942</v>
      </c>
      <c r="F7" s="328">
        <v>0.53157999999999994</v>
      </c>
      <c r="G7" s="315">
        <v>351.5246751040516</v>
      </c>
      <c r="H7" s="580">
        <v>1.7800865242000154E-3</v>
      </c>
    </row>
    <row r="8" spans="1:8" x14ac:dyDescent="0.2">
      <c r="A8" s="361" t="s">
        <v>174</v>
      </c>
      <c r="B8" s="323">
        <v>1850.7068400000001</v>
      </c>
      <c r="C8" s="832">
        <v>-0.73403229646854151</v>
      </c>
      <c r="D8" s="323">
        <v>7122.6659500000014</v>
      </c>
      <c r="E8" s="370">
        <v>-0.75194247715775819</v>
      </c>
      <c r="F8" s="323">
        <v>21766.247089999997</v>
      </c>
      <c r="G8" s="324">
        <v>-0.43647092599494619</v>
      </c>
      <c r="H8" s="324">
        <v>72.888000164258997</v>
      </c>
    </row>
    <row r="9" spans="1:8" x14ac:dyDescent="0.2">
      <c r="A9" s="350" t="s">
        <v>175</v>
      </c>
      <c r="B9" s="322">
        <v>314.85729000000003</v>
      </c>
      <c r="C9" s="315">
        <v>-8.2280608570423333</v>
      </c>
      <c r="D9" s="314">
        <v>1283.0112599999998</v>
      </c>
      <c r="E9" s="315">
        <v>1.8284288731967548</v>
      </c>
      <c r="F9" s="314">
        <v>3775.6137800000001</v>
      </c>
      <c r="G9" s="315">
        <v>5.0995495452976085</v>
      </c>
      <c r="H9" s="320">
        <v>12.64328832981279</v>
      </c>
    </row>
    <row r="10" spans="1:8" x14ac:dyDescent="0.2">
      <c r="A10" s="350" t="s">
        <v>176</v>
      </c>
      <c r="B10" s="322">
        <v>91.586050000000014</v>
      </c>
      <c r="C10" s="315">
        <v>15.062737588606199</v>
      </c>
      <c r="D10" s="314">
        <v>591.28207000000009</v>
      </c>
      <c r="E10" s="329">
        <v>7.0191641786927956</v>
      </c>
      <c r="F10" s="314">
        <v>1254.7783900000002</v>
      </c>
      <c r="G10" s="329">
        <v>4.4458541344577105</v>
      </c>
      <c r="H10" s="320">
        <v>4.2018399919041194</v>
      </c>
    </row>
    <row r="11" spans="1:8" x14ac:dyDescent="0.2">
      <c r="A11" s="350" t="s">
        <v>177</v>
      </c>
      <c r="B11" s="322">
        <v>304.62842000000001</v>
      </c>
      <c r="C11" s="315">
        <v>13.271837347297621</v>
      </c>
      <c r="D11" s="314">
        <v>1015.9687000000001</v>
      </c>
      <c r="E11" s="315">
        <v>2.3900921875827597</v>
      </c>
      <c r="F11" s="314">
        <v>3065.9540899999997</v>
      </c>
      <c r="G11" s="315">
        <v>-1.1935199071676994</v>
      </c>
      <c r="H11" s="320">
        <v>10.266871514024082</v>
      </c>
    </row>
    <row r="12" spans="1:8" s="3" customFormat="1" x14ac:dyDescent="0.2">
      <c r="A12" s="352" t="s">
        <v>148</v>
      </c>
      <c r="B12" s="325">
        <v>2561.7786000000001</v>
      </c>
      <c r="C12" s="326">
        <v>0.22564534422903015</v>
      </c>
      <c r="D12" s="325">
        <v>10012.92798</v>
      </c>
      <c r="E12" s="326">
        <v>0.31629274336983715</v>
      </c>
      <c r="F12" s="325">
        <v>29862.593349999999</v>
      </c>
      <c r="G12" s="326">
        <v>0.34999650695731122</v>
      </c>
      <c r="H12" s="326">
        <v>100</v>
      </c>
    </row>
    <row r="13" spans="1:8" x14ac:dyDescent="0.2">
      <c r="A13" s="362" t="s">
        <v>149</v>
      </c>
      <c r="B13" s="327"/>
      <c r="C13" s="327"/>
      <c r="D13" s="327"/>
      <c r="E13" s="327"/>
      <c r="F13" s="327"/>
      <c r="G13" s="327"/>
      <c r="H13" s="327"/>
    </row>
    <row r="14" spans="1:8" s="105" customFormat="1" x14ac:dyDescent="0.2">
      <c r="A14" s="596" t="s">
        <v>178</v>
      </c>
      <c r="B14" s="587">
        <v>120.89663999999995</v>
      </c>
      <c r="C14" s="588">
        <v>-11.540547713127976</v>
      </c>
      <c r="D14" s="589">
        <v>473.55409999999983</v>
      </c>
      <c r="E14" s="588">
        <v>-6.2161025290440106</v>
      </c>
      <c r="F14" s="314">
        <v>1683.0145899999998</v>
      </c>
      <c r="G14" s="588">
        <v>-10.242851406403396</v>
      </c>
      <c r="H14" s="590">
        <v>5.6358621311768955</v>
      </c>
    </row>
    <row r="15" spans="1:8" s="105" customFormat="1" x14ac:dyDescent="0.2">
      <c r="A15" s="597" t="s">
        <v>557</v>
      </c>
      <c r="B15" s="592">
        <v>6.5324576203543909</v>
      </c>
      <c r="C15" s="593"/>
      <c r="D15" s="594">
        <v>6.6485513054279872</v>
      </c>
      <c r="E15" s="593"/>
      <c r="F15" s="594">
        <v>7.7322222018384705</v>
      </c>
      <c r="G15" s="593"/>
      <c r="H15" s="595"/>
    </row>
    <row r="16" spans="1:8" s="105" customFormat="1" x14ac:dyDescent="0.2">
      <c r="A16" s="598" t="s">
        <v>423</v>
      </c>
      <c r="B16" s="599">
        <v>203.48364000000001</v>
      </c>
      <c r="C16" s="600">
        <v>25.085609080654457</v>
      </c>
      <c r="D16" s="601">
        <v>609.44823999999994</v>
      </c>
      <c r="E16" s="600">
        <v>6.1440284141130892</v>
      </c>
      <c r="F16" s="601">
        <v>1792.0495300000002</v>
      </c>
      <c r="G16" s="600">
        <v>-0.15957924754759206</v>
      </c>
      <c r="H16" s="602">
        <v>6.0009842715150539</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3" t="s">
        <v>424</v>
      </c>
      <c r="B19" s="794"/>
      <c r="C19" s="794"/>
      <c r="D19" s="794"/>
      <c r="E19" s="794"/>
      <c r="F19" s="794"/>
      <c r="G19" s="794"/>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7" t="s">
        <v>662</v>
      </c>
      <c r="B21" s="787"/>
      <c r="C21" s="787"/>
      <c r="D21" s="787"/>
      <c r="E21" s="787"/>
      <c r="F21" s="787"/>
      <c r="G21" s="787"/>
      <c r="H21" s="787"/>
    </row>
    <row r="22" spans="1:22" x14ac:dyDescent="0.2">
      <c r="A22" s="787"/>
      <c r="B22" s="787"/>
      <c r="C22" s="787"/>
      <c r="D22" s="787"/>
      <c r="E22" s="787"/>
      <c r="F22" s="787"/>
      <c r="G22" s="787"/>
      <c r="H22" s="787"/>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14" priority="37" operator="between">
      <formula>0</formula>
      <formula>0.5</formula>
    </cfRule>
    <cfRule type="cellIs" dxfId="213" priority="38" operator="between">
      <formula>0</formula>
      <formula>0.49</formula>
    </cfRule>
  </conditionalFormatting>
  <conditionalFormatting sqref="B7:F7">
    <cfRule type="cellIs" dxfId="212" priority="3" operator="equal">
      <formula>0</formula>
    </cfRule>
    <cfRule type="cellIs" dxfId="211" priority="4" operator="between">
      <formula>0</formula>
      <formula>0.5</formula>
    </cfRule>
  </conditionalFormatting>
  <conditionalFormatting sqref="C8">
    <cfRule type="cellIs" dxfId="210" priority="1" operator="equal">
      <formula>0</formula>
    </cfRule>
    <cfRule type="cellIs" dxfId="209" priority="2" operator="between">
      <formula>0</formula>
      <formula>0.5</formula>
    </cfRule>
  </conditionalFormatting>
  <conditionalFormatting sqref="D6">
    <cfRule type="cellIs" dxfId="208" priority="35" operator="between">
      <formula>0</formula>
      <formula>0.5</formula>
    </cfRule>
    <cfRule type="cellIs" dxfId="207" priority="36" operator="between">
      <formula>0</formula>
      <formula>0.49</formula>
    </cfRule>
  </conditionalFormatting>
  <conditionalFormatting sqref="E8">
    <cfRule type="cellIs" dxfId="206" priority="17" operator="between">
      <formula>-0.04999999</formula>
      <formula>-0.00000001</formula>
    </cfRule>
  </conditionalFormatting>
  <conditionalFormatting sqref="E10">
    <cfRule type="cellIs" dxfId="205" priority="7" operator="equal">
      <formula>0</formula>
    </cfRule>
    <cfRule type="cellIs" dxfId="204" priority="8" operator="between">
      <formula>-0.5</formula>
      <formula>0.5</formula>
    </cfRule>
  </conditionalFormatting>
  <conditionalFormatting sqref="G10">
    <cfRule type="cellIs" dxfId="203" priority="5" operator="equal">
      <formula>0</formula>
    </cfRule>
    <cfRule type="cellIs" dxfId="202" priority="6" operator="between">
      <formula>-0.5</formula>
      <formula>0.5</formula>
    </cfRule>
  </conditionalFormatting>
  <conditionalFormatting sqref="H7">
    <cfRule type="cellIs" dxfId="201" priority="13" operator="between">
      <formula>0</formula>
      <formula>0.5</formula>
    </cfRule>
    <cfRule type="cellIs" dxfId="200" priority="14"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8">
        <f>INDICE!A3</f>
        <v>45777</v>
      </c>
      <c r="C3" s="788"/>
      <c r="D3" s="788">
        <f>INDICE!C3</f>
        <v>0</v>
      </c>
      <c r="E3" s="788"/>
      <c r="F3" s="91"/>
      <c r="G3" s="789" t="s">
        <v>116</v>
      </c>
      <c r="H3" s="789"/>
      <c r="I3" s="789"/>
      <c r="J3" s="789"/>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299.71368999999987</v>
      </c>
      <c r="C5" s="94">
        <v>57.781020000000005</v>
      </c>
      <c r="D5" s="94">
        <v>4.37521</v>
      </c>
      <c r="E5" s="339">
        <v>361.86991999999987</v>
      </c>
      <c r="F5" s="94"/>
      <c r="G5" s="94">
        <v>3487.1534099999972</v>
      </c>
      <c r="H5" s="94">
        <v>657.71180999999945</v>
      </c>
      <c r="I5" s="94">
        <v>65.109949999999984</v>
      </c>
      <c r="J5" s="339">
        <v>4209.975169999997</v>
      </c>
    </row>
    <row r="6" spans="1:10" x14ac:dyDescent="0.2">
      <c r="A6" s="364" t="s">
        <v>154</v>
      </c>
      <c r="B6" s="96">
        <v>65.558200000000014</v>
      </c>
      <c r="C6" s="96">
        <v>20.676379999999991</v>
      </c>
      <c r="D6" s="96">
        <v>6.19604</v>
      </c>
      <c r="E6" s="341">
        <v>92.430620000000005</v>
      </c>
      <c r="F6" s="96"/>
      <c r="G6" s="96">
        <v>836.13229000000047</v>
      </c>
      <c r="H6" s="96">
        <v>261.60386999999997</v>
      </c>
      <c r="I6" s="96">
        <v>87.440189999999959</v>
      </c>
      <c r="J6" s="341">
        <v>1185.1763500000004</v>
      </c>
    </row>
    <row r="7" spans="1:10" x14ac:dyDescent="0.2">
      <c r="A7" s="364" t="s">
        <v>155</v>
      </c>
      <c r="B7" s="96">
        <v>33.879260000000002</v>
      </c>
      <c r="C7" s="96">
        <v>6.4897</v>
      </c>
      <c r="D7" s="96">
        <v>2.9533199999999997</v>
      </c>
      <c r="E7" s="341">
        <v>43.322279999999999</v>
      </c>
      <c r="F7" s="96"/>
      <c r="G7" s="96">
        <v>396.17780999999979</v>
      </c>
      <c r="H7" s="96">
        <v>76.551490000000015</v>
      </c>
      <c r="I7" s="96">
        <v>34.112350000000006</v>
      </c>
      <c r="J7" s="341">
        <v>506.84164999999979</v>
      </c>
    </row>
    <row r="8" spans="1:10" x14ac:dyDescent="0.2">
      <c r="A8" s="364" t="s">
        <v>156</v>
      </c>
      <c r="B8" s="96">
        <v>27.856230000000004</v>
      </c>
      <c r="C8" s="96">
        <v>3.7218999999999998</v>
      </c>
      <c r="D8" s="96">
        <v>8.8503800000000012</v>
      </c>
      <c r="E8" s="341">
        <v>40.428510000000003</v>
      </c>
      <c r="F8" s="96"/>
      <c r="G8" s="96">
        <v>347.47539999999992</v>
      </c>
      <c r="H8" s="96">
        <v>41.879750000000008</v>
      </c>
      <c r="I8" s="96">
        <v>150.13400999999999</v>
      </c>
      <c r="J8" s="341">
        <v>539.48915999999986</v>
      </c>
    </row>
    <row r="9" spans="1:10" x14ac:dyDescent="0.2">
      <c r="A9" s="364" t="s">
        <v>157</v>
      </c>
      <c r="B9" s="96">
        <v>53.72670999999999</v>
      </c>
      <c r="C9" s="96">
        <v>0</v>
      </c>
      <c r="D9" s="96">
        <v>0</v>
      </c>
      <c r="E9" s="341">
        <v>53.72670999999999</v>
      </c>
      <c r="F9" s="96"/>
      <c r="G9" s="96">
        <v>654.47937999999999</v>
      </c>
      <c r="H9" s="96">
        <v>0</v>
      </c>
      <c r="I9" s="96">
        <v>0</v>
      </c>
      <c r="J9" s="341">
        <v>654.47937999999999</v>
      </c>
    </row>
    <row r="10" spans="1:10" x14ac:dyDescent="0.2">
      <c r="A10" s="364" t="s">
        <v>158</v>
      </c>
      <c r="B10" s="96">
        <v>24.278049999999997</v>
      </c>
      <c r="C10" s="96">
        <v>4.7682000000000011</v>
      </c>
      <c r="D10" s="96">
        <v>0.11375</v>
      </c>
      <c r="E10" s="341">
        <v>29.159999999999997</v>
      </c>
      <c r="F10" s="96"/>
      <c r="G10" s="96">
        <v>293.38926000000009</v>
      </c>
      <c r="H10" s="96">
        <v>56.049960000000013</v>
      </c>
      <c r="I10" s="96">
        <v>2.1915300000000002</v>
      </c>
      <c r="J10" s="341">
        <v>351.63075000000009</v>
      </c>
    </row>
    <row r="11" spans="1:10" x14ac:dyDescent="0.2">
      <c r="A11" s="364" t="s">
        <v>159</v>
      </c>
      <c r="B11" s="96">
        <v>140.46806999999998</v>
      </c>
      <c r="C11" s="96">
        <v>48.798420000000029</v>
      </c>
      <c r="D11" s="96">
        <v>14.180079999999998</v>
      </c>
      <c r="E11" s="341">
        <v>203.44657000000001</v>
      </c>
      <c r="F11" s="96"/>
      <c r="G11" s="96">
        <v>1669.7621400000028</v>
      </c>
      <c r="H11" s="96">
        <v>587.27356000000032</v>
      </c>
      <c r="I11" s="96">
        <v>169.75568999999987</v>
      </c>
      <c r="J11" s="341">
        <v>2426.791390000003</v>
      </c>
    </row>
    <row r="12" spans="1:10" x14ac:dyDescent="0.2">
      <c r="A12" s="364" t="s">
        <v>508</v>
      </c>
      <c r="B12" s="96">
        <v>109.25530000000003</v>
      </c>
      <c r="C12" s="96">
        <v>35.997560000000007</v>
      </c>
      <c r="D12" s="96">
        <v>9.7660200000000028</v>
      </c>
      <c r="E12" s="341">
        <v>155.01888000000005</v>
      </c>
      <c r="F12" s="96"/>
      <c r="G12" s="96">
        <v>1269.3519399999984</v>
      </c>
      <c r="H12" s="96">
        <v>460.53255999999959</v>
      </c>
      <c r="I12" s="96">
        <v>129.47867000000002</v>
      </c>
      <c r="J12" s="341">
        <v>1859.363169999998</v>
      </c>
    </row>
    <row r="13" spans="1:10" x14ac:dyDescent="0.2">
      <c r="A13" s="364" t="s">
        <v>160</v>
      </c>
      <c r="B13" s="96">
        <v>300.31218000000001</v>
      </c>
      <c r="C13" s="96">
        <v>35.53253999999999</v>
      </c>
      <c r="D13" s="96">
        <v>6.3672800000000009</v>
      </c>
      <c r="E13" s="341">
        <v>342.21199999999999</v>
      </c>
      <c r="F13" s="96"/>
      <c r="G13" s="96">
        <v>3483.5310199999985</v>
      </c>
      <c r="H13" s="96">
        <v>453.75315999999935</v>
      </c>
      <c r="I13" s="96">
        <v>94.46196999999998</v>
      </c>
      <c r="J13" s="341">
        <v>4031.7461499999977</v>
      </c>
    </row>
    <row r="14" spans="1:10" x14ac:dyDescent="0.2">
      <c r="A14" s="364" t="s">
        <v>161</v>
      </c>
      <c r="B14" s="96">
        <v>0.99529000000000001</v>
      </c>
      <c r="C14" s="96">
        <v>0</v>
      </c>
      <c r="D14" s="96">
        <v>5.4469999999999998E-2</v>
      </c>
      <c r="E14" s="341">
        <v>1.04976</v>
      </c>
      <c r="F14" s="96"/>
      <c r="G14" s="96">
        <v>12.185279999999997</v>
      </c>
      <c r="H14" s="96">
        <v>0</v>
      </c>
      <c r="I14" s="96">
        <v>0.57177</v>
      </c>
      <c r="J14" s="341">
        <v>12.757049999999998</v>
      </c>
    </row>
    <row r="15" spans="1:10" x14ac:dyDescent="0.2">
      <c r="A15" s="364" t="s">
        <v>162</v>
      </c>
      <c r="B15" s="96">
        <v>170.99591999999996</v>
      </c>
      <c r="C15" s="96">
        <v>18.265990000000002</v>
      </c>
      <c r="D15" s="96">
        <v>3.3307600000000006</v>
      </c>
      <c r="E15" s="341">
        <v>192.59266999999994</v>
      </c>
      <c r="F15" s="96"/>
      <c r="G15" s="96">
        <v>2015.6687600000009</v>
      </c>
      <c r="H15" s="96">
        <v>208.20723000000001</v>
      </c>
      <c r="I15" s="96">
        <v>43.190770000000015</v>
      </c>
      <c r="J15" s="341">
        <v>2267.0667600000011</v>
      </c>
    </row>
    <row r="16" spans="1:10" x14ac:dyDescent="0.2">
      <c r="A16" s="364" t="s">
        <v>163</v>
      </c>
      <c r="B16" s="96">
        <v>57.951059999999998</v>
      </c>
      <c r="C16" s="96">
        <v>13.023579999999999</v>
      </c>
      <c r="D16" s="96">
        <v>0.93855</v>
      </c>
      <c r="E16" s="341">
        <v>71.91319</v>
      </c>
      <c r="F16" s="96"/>
      <c r="G16" s="96">
        <v>682.25135000000012</v>
      </c>
      <c r="H16" s="96">
        <v>146.87695000000002</v>
      </c>
      <c r="I16" s="96">
        <v>13.651290000000001</v>
      </c>
      <c r="J16" s="341">
        <v>842.7795900000001</v>
      </c>
    </row>
    <row r="17" spans="1:10" x14ac:dyDescent="0.2">
      <c r="A17" s="364" t="s">
        <v>164</v>
      </c>
      <c r="B17" s="96">
        <v>111.22772000000003</v>
      </c>
      <c r="C17" s="96">
        <v>23.360790000000001</v>
      </c>
      <c r="D17" s="96">
        <v>13.39907</v>
      </c>
      <c r="E17" s="341">
        <v>147.98758000000004</v>
      </c>
      <c r="F17" s="96"/>
      <c r="G17" s="96">
        <v>1309.3568899999996</v>
      </c>
      <c r="H17" s="96">
        <v>267.84328000000016</v>
      </c>
      <c r="I17" s="96">
        <v>194.17814000000001</v>
      </c>
      <c r="J17" s="341">
        <v>1771.3783099999996</v>
      </c>
    </row>
    <row r="18" spans="1:10" x14ac:dyDescent="0.2">
      <c r="A18" s="364" t="s">
        <v>165</v>
      </c>
      <c r="B18" s="96">
        <v>12.988289999999999</v>
      </c>
      <c r="C18" s="96">
        <v>3.4065699999999999</v>
      </c>
      <c r="D18" s="96">
        <v>1.1200100000000002</v>
      </c>
      <c r="E18" s="341">
        <v>17.514869999999998</v>
      </c>
      <c r="F18" s="96"/>
      <c r="G18" s="96">
        <v>150.57297999999997</v>
      </c>
      <c r="H18" s="96">
        <v>42.854860000000002</v>
      </c>
      <c r="I18" s="96">
        <v>18.000409999999992</v>
      </c>
      <c r="J18" s="341">
        <v>211.42824999999996</v>
      </c>
    </row>
    <row r="19" spans="1:10" x14ac:dyDescent="0.2">
      <c r="A19" s="364" t="s">
        <v>166</v>
      </c>
      <c r="B19" s="96">
        <v>148.49688000000006</v>
      </c>
      <c r="C19" s="96">
        <v>10.85075</v>
      </c>
      <c r="D19" s="96">
        <v>14.43266</v>
      </c>
      <c r="E19" s="341">
        <v>173.78029000000006</v>
      </c>
      <c r="F19" s="96"/>
      <c r="G19" s="96">
        <v>1732.6529099999998</v>
      </c>
      <c r="H19" s="96">
        <v>130.25799000000001</v>
      </c>
      <c r="I19" s="96">
        <v>176.98940999999996</v>
      </c>
      <c r="J19" s="341">
        <v>2039.9003099999998</v>
      </c>
    </row>
    <row r="20" spans="1:10" x14ac:dyDescent="0.2">
      <c r="A20" s="364" t="s">
        <v>167</v>
      </c>
      <c r="B20" s="96">
        <v>1.02522</v>
      </c>
      <c r="C20" s="96">
        <v>0</v>
      </c>
      <c r="D20" s="96">
        <v>0</v>
      </c>
      <c r="E20" s="341">
        <v>1.02522</v>
      </c>
      <c r="F20" s="96"/>
      <c r="G20" s="96">
        <v>13.066630000000004</v>
      </c>
      <c r="H20" s="96">
        <v>0</v>
      </c>
      <c r="I20" s="96">
        <v>0</v>
      </c>
      <c r="J20" s="341">
        <v>13.066630000000004</v>
      </c>
    </row>
    <row r="21" spans="1:10" x14ac:dyDescent="0.2">
      <c r="A21" s="364" t="s">
        <v>168</v>
      </c>
      <c r="B21" s="96">
        <v>77.397559999999984</v>
      </c>
      <c r="C21" s="96">
        <v>12.700089999999998</v>
      </c>
      <c r="D21" s="96">
        <v>0.59068000000000009</v>
      </c>
      <c r="E21" s="341">
        <v>90.688329999999993</v>
      </c>
      <c r="F21" s="96"/>
      <c r="G21" s="96">
        <v>931.26107999999977</v>
      </c>
      <c r="H21" s="96">
        <v>140.92220999999998</v>
      </c>
      <c r="I21" s="96">
        <v>9.5023599999999995</v>
      </c>
      <c r="J21" s="341">
        <v>1081.6856499999997</v>
      </c>
    </row>
    <row r="22" spans="1:10" x14ac:dyDescent="0.2">
      <c r="A22" s="364" t="s">
        <v>169</v>
      </c>
      <c r="B22" s="96">
        <v>59.200340000000004</v>
      </c>
      <c r="C22" s="96">
        <v>7.3716699999999999</v>
      </c>
      <c r="D22" s="96">
        <v>0.97453999999999996</v>
      </c>
      <c r="E22" s="341">
        <v>67.546550000000011</v>
      </c>
      <c r="F22" s="96"/>
      <c r="G22" s="96">
        <v>656.76356999999973</v>
      </c>
      <c r="H22" s="96">
        <v>92.074709999999996</v>
      </c>
      <c r="I22" s="96">
        <v>11.128369999999999</v>
      </c>
      <c r="J22" s="341">
        <v>759.96664999999973</v>
      </c>
    </row>
    <row r="23" spans="1:10" x14ac:dyDescent="0.2">
      <c r="A23" s="365" t="s">
        <v>170</v>
      </c>
      <c r="B23" s="96">
        <v>141.22917999999999</v>
      </c>
      <c r="C23" s="96">
        <v>12.112129999999999</v>
      </c>
      <c r="D23" s="96">
        <v>3.9432300000000007</v>
      </c>
      <c r="E23" s="341">
        <v>157.28453999999999</v>
      </c>
      <c r="F23" s="96"/>
      <c r="G23" s="96">
        <v>1714.3531800000012</v>
      </c>
      <c r="H23" s="96">
        <v>151.22039000000001</v>
      </c>
      <c r="I23" s="96">
        <v>54.881510000000006</v>
      </c>
      <c r="J23" s="341">
        <v>1920.4550800000011</v>
      </c>
    </row>
    <row r="24" spans="1:10" x14ac:dyDescent="0.2">
      <c r="A24" s="366" t="s">
        <v>426</v>
      </c>
      <c r="B24" s="100">
        <v>1836.5551499999981</v>
      </c>
      <c r="C24" s="100">
        <v>314.85729000000021</v>
      </c>
      <c r="D24" s="100">
        <v>91.586049999999986</v>
      </c>
      <c r="E24" s="100">
        <v>2242.9984899999981</v>
      </c>
      <c r="F24" s="100"/>
      <c r="G24" s="100">
        <v>21655.585280000014</v>
      </c>
      <c r="H24" s="100">
        <v>3775.6137799999983</v>
      </c>
      <c r="I24" s="100">
        <v>1254.7783899999993</v>
      </c>
      <c r="J24" s="100">
        <v>26685.977450000013</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5"/>
      <c r="F28" s="79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9" priority="1" stopIfTrue="1" operator="equal">
      <formula>0</formula>
    </cfRule>
  </conditionalFormatting>
  <conditionalFormatting sqref="B6:J23">
    <cfRule type="cellIs" dxfId="198" priority="2" operator="between">
      <formula>0</formula>
      <formula>0.5</formula>
    </cfRule>
    <cfRule type="cellIs" dxfId="19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6" t="s">
        <v>28</v>
      </c>
      <c r="B1" s="796"/>
      <c r="C1" s="796"/>
      <c r="D1" s="106"/>
      <c r="E1" s="106"/>
      <c r="F1" s="106"/>
      <c r="G1" s="106"/>
      <c r="H1" s="107"/>
    </row>
    <row r="2" spans="1:65" ht="14.1" customHeight="1" x14ac:dyDescent="0.2">
      <c r="A2" s="797"/>
      <c r="B2" s="797"/>
      <c r="C2" s="797"/>
      <c r="D2" s="109"/>
      <c r="E2" s="109"/>
      <c r="F2" s="109"/>
      <c r="H2" s="79" t="s">
        <v>151</v>
      </c>
    </row>
    <row r="3" spans="1:65" s="81" customFormat="1" ht="12.75" x14ac:dyDescent="0.2">
      <c r="A3" s="70"/>
      <c r="B3" s="784">
        <f>INDICE!A3</f>
        <v>45777</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555.67484999999976</v>
      </c>
      <c r="C5" s="111">
        <v>9.1518532857265473</v>
      </c>
      <c r="D5" s="110">
        <v>1991.7801600000003</v>
      </c>
      <c r="E5" s="111">
        <v>6.087030079456011</v>
      </c>
      <c r="F5" s="110">
        <v>6287.24305</v>
      </c>
      <c r="G5" s="111">
        <v>6.7349508425187814</v>
      </c>
      <c r="H5" s="372">
        <v>22.133042339281221</v>
      </c>
    </row>
    <row r="6" spans="1:65" ht="14.1" customHeight="1" x14ac:dyDescent="0.2">
      <c r="A6" s="107" t="s">
        <v>184</v>
      </c>
      <c r="B6" s="376">
        <v>31.796669999999978</v>
      </c>
      <c r="C6" s="329">
        <v>14.764273677212106</v>
      </c>
      <c r="D6" s="112">
        <v>112.26357999999999</v>
      </c>
      <c r="E6" s="113">
        <v>8.0860019804544443</v>
      </c>
      <c r="F6" s="112">
        <v>353.03993000000003</v>
      </c>
      <c r="G6" s="114">
        <v>7.9111243021530431</v>
      </c>
      <c r="H6" s="373">
        <v>1.2428098700823851</v>
      </c>
    </row>
    <row r="7" spans="1:65" ht="14.1" customHeight="1" x14ac:dyDescent="0.2">
      <c r="A7" s="107" t="s">
        <v>573</v>
      </c>
      <c r="B7" s="341">
        <v>7.9000000000000001E-4</v>
      </c>
      <c r="C7" s="113">
        <v>-97.093451066960995</v>
      </c>
      <c r="D7" s="96">
        <v>1.2500000000000001E-2</v>
      </c>
      <c r="E7" s="113">
        <v>-67.924044136515278</v>
      </c>
      <c r="F7" s="96">
        <v>6.2E-2</v>
      </c>
      <c r="G7" s="113">
        <v>-29.053667467673648</v>
      </c>
      <c r="H7" s="341">
        <v>2.1825919789047053E-4</v>
      </c>
    </row>
    <row r="8" spans="1:65" ht="14.1" customHeight="1" x14ac:dyDescent="0.2">
      <c r="A8" s="368" t="s">
        <v>185</v>
      </c>
      <c r="B8" s="369">
        <v>587.47230999999965</v>
      </c>
      <c r="C8" s="370">
        <v>9.4361405458011518</v>
      </c>
      <c r="D8" s="369">
        <v>2104.0562400000003</v>
      </c>
      <c r="E8" s="370">
        <v>6.1903605844111445</v>
      </c>
      <c r="F8" s="369">
        <v>6640.3449799999999</v>
      </c>
      <c r="G8" s="371">
        <v>6.7963341618143698</v>
      </c>
      <c r="H8" s="371">
        <v>23.376070468561494</v>
      </c>
    </row>
    <row r="9" spans="1:65" ht="14.1" customHeight="1" x14ac:dyDescent="0.2">
      <c r="A9" s="107" t="s">
        <v>171</v>
      </c>
      <c r="B9" s="376">
        <v>1836.5551500000001</v>
      </c>
      <c r="C9" s="113">
        <v>-1.372593427275052</v>
      </c>
      <c r="D9" s="112">
        <v>7073.0839700000015</v>
      </c>
      <c r="E9" s="113">
        <v>-1.3651784153120061</v>
      </c>
      <c r="F9" s="112">
        <v>21655.585279999996</v>
      </c>
      <c r="G9" s="114">
        <v>-0.90114008511808141</v>
      </c>
      <c r="H9" s="373">
        <v>76.234365694540003</v>
      </c>
    </row>
    <row r="10" spans="1:65" ht="14.1" customHeight="1" x14ac:dyDescent="0.2">
      <c r="A10" s="107" t="s">
        <v>574</v>
      </c>
      <c r="B10" s="341">
        <v>14.15169</v>
      </c>
      <c r="C10" s="113">
        <v>521.3231065079666</v>
      </c>
      <c r="D10" s="96">
        <v>49.581980000000001</v>
      </c>
      <c r="E10" s="113">
        <v>777.64570939015084</v>
      </c>
      <c r="F10" s="112">
        <v>110.66181</v>
      </c>
      <c r="G10" s="114">
        <v>1108.1075947086931</v>
      </c>
      <c r="H10" s="320">
        <v>0.38956383689851048</v>
      </c>
    </row>
    <row r="11" spans="1:65" ht="14.1" customHeight="1" x14ac:dyDescent="0.2">
      <c r="A11" s="368" t="s">
        <v>446</v>
      </c>
      <c r="B11" s="369">
        <v>1850.7068400000001</v>
      </c>
      <c r="C11" s="832">
        <v>-0.73403229646854151</v>
      </c>
      <c r="D11" s="369">
        <v>7122.6659500000014</v>
      </c>
      <c r="E11" s="370">
        <v>-0.75194247715775819</v>
      </c>
      <c r="F11" s="369">
        <v>21766.247089999997</v>
      </c>
      <c r="G11" s="371">
        <v>-0.43647092599494619</v>
      </c>
      <c r="H11" s="371">
        <v>76.62392953143852</v>
      </c>
    </row>
    <row r="12" spans="1:65" ht="14.1" customHeight="1" x14ac:dyDescent="0.2">
      <c r="A12" s="106" t="s">
        <v>427</v>
      </c>
      <c r="B12" s="116">
        <v>2438.1791499999999</v>
      </c>
      <c r="C12" s="739">
        <v>1.5396244844170681</v>
      </c>
      <c r="D12" s="116">
        <v>9226.7221900000022</v>
      </c>
      <c r="E12" s="739">
        <v>0.75007066284619062</v>
      </c>
      <c r="F12" s="116">
        <v>28406.592069999995</v>
      </c>
      <c r="G12" s="729">
        <v>1.1651242169490115</v>
      </c>
      <c r="H12" s="117">
        <v>100</v>
      </c>
    </row>
    <row r="13" spans="1:65" ht="14.1" customHeight="1" x14ac:dyDescent="0.2">
      <c r="A13" s="118" t="s">
        <v>186</v>
      </c>
      <c r="B13" s="119">
        <v>5083.5382800000007</v>
      </c>
      <c r="C13" s="119"/>
      <c r="D13" s="119">
        <v>19559.350919467022</v>
      </c>
      <c r="E13" s="119"/>
      <c r="F13" s="119">
        <v>59668.0768466027</v>
      </c>
      <c r="G13" s="120"/>
      <c r="H13" s="121"/>
    </row>
    <row r="14" spans="1:65" ht="14.1" customHeight="1" x14ac:dyDescent="0.2">
      <c r="A14" s="122" t="s">
        <v>187</v>
      </c>
      <c r="B14" s="377">
        <v>47.962246288032276</v>
      </c>
      <c r="C14" s="123"/>
      <c r="D14" s="123">
        <v>47.172946730133233</v>
      </c>
      <c r="E14" s="123"/>
      <c r="F14" s="123">
        <v>47.607688350722114</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96" priority="48" operator="between">
      <formula>0</formula>
      <formula>0.5</formula>
    </cfRule>
    <cfRule type="cellIs" dxfId="195" priority="49" operator="between">
      <formula>0</formula>
      <formula>0.49</formula>
    </cfRule>
  </conditionalFormatting>
  <conditionalFormatting sqref="B10">
    <cfRule type="cellIs" dxfId="194" priority="22" operator="equal">
      <formula>0</formula>
    </cfRule>
    <cfRule type="cellIs" dxfId="193" priority="23" operator="between">
      <formula>0</formula>
      <formula>0.5</formula>
    </cfRule>
    <cfRule type="cellIs" dxfId="192" priority="24" operator="between">
      <formula>0</formula>
      <formula>0.49</formula>
    </cfRule>
  </conditionalFormatting>
  <conditionalFormatting sqref="B7:C7 E7">
    <cfRule type="cellIs" dxfId="191" priority="39" operator="equal">
      <formula>0</formula>
    </cfRule>
  </conditionalFormatting>
  <conditionalFormatting sqref="C6">
    <cfRule type="cellIs" dxfId="190" priority="11" operator="between">
      <formula>-0.05</formula>
      <formula>0</formula>
    </cfRule>
    <cfRule type="cellIs" dxfId="189" priority="12" operator="between">
      <formula>0</formula>
      <formula>0.5</formula>
    </cfRule>
  </conditionalFormatting>
  <conditionalFormatting sqref="C11">
    <cfRule type="cellIs" dxfId="188" priority="1" operator="equal">
      <formula>0</formula>
    </cfRule>
    <cfRule type="cellIs" dxfId="187" priority="2" operator="between">
      <formula>0</formula>
      <formula>0.5</formula>
    </cfRule>
  </conditionalFormatting>
  <conditionalFormatting sqref="C12">
    <cfRule type="cellIs" dxfId="186" priority="4" operator="between">
      <formula>-0.1</formula>
      <formula>0.0999999999</formula>
    </cfRule>
  </conditionalFormatting>
  <conditionalFormatting sqref="D7">
    <cfRule type="cellIs" dxfId="185" priority="7" operator="between">
      <formula>0</formula>
      <formula>0.5</formula>
    </cfRule>
    <cfRule type="cellIs" dxfId="184" priority="8" operator="between">
      <formula>0</formula>
      <formula>0.49</formula>
    </cfRule>
  </conditionalFormatting>
  <conditionalFormatting sqref="D10">
    <cfRule type="cellIs" dxfId="183" priority="17" operator="equal">
      <formula>0</formula>
    </cfRule>
    <cfRule type="cellIs" dxfId="182" priority="18" operator="between">
      <formula>0</formula>
      <formula>0.5</formula>
    </cfRule>
    <cfRule type="cellIs" dxfId="181" priority="19" operator="between">
      <formula>0</formula>
      <formula>0.49</formula>
    </cfRule>
  </conditionalFormatting>
  <conditionalFormatting sqref="E11">
    <cfRule type="cellIs" dxfId="180" priority="25" operator="between">
      <formula>-0.04999999</formula>
      <formula>-0.00000001</formula>
    </cfRule>
  </conditionalFormatting>
  <conditionalFormatting sqref="E12">
    <cfRule type="cellIs" dxfId="179" priority="3" operator="between">
      <formula>-0.1</formula>
      <formula>0.0999999999</formula>
    </cfRule>
  </conditionalFormatting>
  <conditionalFormatting sqref="F7">
    <cfRule type="cellIs" dxfId="178" priority="44" operator="between">
      <formula>0</formula>
      <formula>0.5</formula>
    </cfRule>
    <cfRule type="cellIs" dxfId="177" priority="45" operator="between">
      <formula>0</formula>
      <formula>0.49</formula>
    </cfRule>
  </conditionalFormatting>
  <conditionalFormatting sqref="G12">
    <cfRule type="cellIs" dxfId="176" priority="5" operator="between">
      <formula>-0.5</formula>
      <formula>0.5</formula>
    </cfRule>
    <cfRule type="cellIs" dxfId="175" priority="6" operator="between">
      <formula>0</formula>
      <formula>0.49</formula>
    </cfRule>
  </conditionalFormatting>
  <conditionalFormatting sqref="H7">
    <cfRule type="cellIs" dxfId="174" priority="42" operator="between">
      <formula>0</formula>
      <formula>0.5</formula>
    </cfRule>
    <cfRule type="cellIs" dxfId="173" priority="4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8" t="s">
        <v>26</v>
      </c>
      <c r="B1" s="798"/>
      <c r="C1" s="798"/>
      <c r="D1" s="798"/>
      <c r="E1" s="798"/>
      <c r="F1" s="126"/>
      <c r="G1" s="126"/>
      <c r="H1" s="126"/>
      <c r="I1" s="126"/>
      <c r="J1" s="126"/>
      <c r="K1" s="126"/>
      <c r="L1" s="126"/>
      <c r="M1" s="126"/>
      <c r="N1" s="126"/>
    </row>
    <row r="2" spans="1:14" x14ac:dyDescent="0.2">
      <c r="A2" s="798"/>
      <c r="B2" s="799"/>
      <c r="C2" s="799"/>
      <c r="D2" s="799"/>
      <c r="E2" s="799"/>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t="s">
        <v>505</v>
      </c>
      <c r="I3" s="145" t="s">
        <v>505</v>
      </c>
      <c r="J3" s="145">
        <v>2025</v>
      </c>
      <c r="K3" s="145" t="s">
        <v>505</v>
      </c>
      <c r="L3" s="145" t="s">
        <v>505</v>
      </c>
      <c r="M3" s="145" t="s">
        <v>505</v>
      </c>
    </row>
    <row r="4" spans="1:14" x14ac:dyDescent="0.2">
      <c r="A4" s="128"/>
      <c r="B4" s="467">
        <v>45443</v>
      </c>
      <c r="C4" s="467">
        <v>45473</v>
      </c>
      <c r="D4" s="467">
        <v>45504</v>
      </c>
      <c r="E4" s="467">
        <v>45535</v>
      </c>
      <c r="F4" s="467">
        <v>45565</v>
      </c>
      <c r="G4" s="467">
        <v>45596</v>
      </c>
      <c r="H4" s="467">
        <v>45626</v>
      </c>
      <c r="I4" s="467">
        <v>45657</v>
      </c>
      <c r="J4" s="467">
        <v>45688</v>
      </c>
      <c r="K4" s="467">
        <v>45716</v>
      </c>
      <c r="L4" s="467">
        <v>45747</v>
      </c>
      <c r="M4" s="467">
        <v>45777</v>
      </c>
    </row>
    <row r="5" spans="1:14" x14ac:dyDescent="0.2">
      <c r="A5" s="129" t="s">
        <v>188</v>
      </c>
      <c r="B5" s="130">
        <v>23.991200000000017</v>
      </c>
      <c r="C5" s="130">
        <v>22.21246</v>
      </c>
      <c r="D5" s="130">
        <v>26.656669999999991</v>
      </c>
      <c r="E5" s="130">
        <v>24.46928999999999</v>
      </c>
      <c r="F5" s="130">
        <v>18.538100000000004</v>
      </c>
      <c r="G5" s="130">
        <v>19.882560000000002</v>
      </c>
      <c r="H5" s="130">
        <v>13.876810000000001</v>
      </c>
      <c r="I5" s="130">
        <v>17.376419999999992</v>
      </c>
      <c r="J5" s="130">
        <v>13.752490000000007</v>
      </c>
      <c r="K5" s="130">
        <v>13.854449999999995</v>
      </c>
      <c r="L5" s="130">
        <v>13.793409999999993</v>
      </c>
      <c r="M5" s="130">
        <v>14.528749999999993</v>
      </c>
    </row>
    <row r="6" spans="1:14" x14ac:dyDescent="0.2">
      <c r="A6" s="131" t="s">
        <v>429</v>
      </c>
      <c r="B6" s="132">
        <v>137.01948999999999</v>
      </c>
      <c r="C6" s="132">
        <v>184.80817999999999</v>
      </c>
      <c r="D6" s="132">
        <v>162.06111999999993</v>
      </c>
      <c r="E6" s="132">
        <v>148.7228300000001</v>
      </c>
      <c r="F6" s="132">
        <v>142.02401000000015</v>
      </c>
      <c r="G6" s="132">
        <v>132.77698000000001</v>
      </c>
      <c r="H6" s="132">
        <v>126.65915999999993</v>
      </c>
      <c r="I6" s="132">
        <v>175.38871999999989</v>
      </c>
      <c r="J6" s="132">
        <v>118.81946999999992</v>
      </c>
      <c r="K6" s="132">
        <v>116.55414999999999</v>
      </c>
      <c r="L6" s="132">
        <v>117.28383999999998</v>
      </c>
      <c r="M6" s="132">
        <v>120.89663999999995</v>
      </c>
    </row>
    <row r="7" spans="1:14" ht="15.75" customHeight="1" x14ac:dyDescent="0.2">
      <c r="A7" s="129"/>
      <c r="B7" s="130"/>
      <c r="C7" s="130"/>
      <c r="D7" s="130"/>
      <c r="E7" s="130"/>
      <c r="F7" s="130"/>
      <c r="G7" s="130"/>
      <c r="H7" s="130"/>
      <c r="I7" s="130"/>
      <c r="J7" s="130"/>
      <c r="K7" s="130"/>
      <c r="L7" s="800" t="s">
        <v>220</v>
      </c>
      <c r="M7" s="800"/>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0.24469762330464115</v>
      </c>
      <c r="D4" s="558">
        <v>1.6276122384159708</v>
      </c>
    </row>
    <row r="5" spans="1:4" x14ac:dyDescent="0.2">
      <c r="A5" s="539" t="s">
        <v>127</v>
      </c>
      <c r="B5" s="558">
        <v>-0.17442860894033926</v>
      </c>
      <c r="C5" s="558">
        <v>0.70078701144515476</v>
      </c>
      <c r="D5" s="558">
        <v>1.4274534384793205</v>
      </c>
    </row>
    <row r="6" spans="1:4" x14ac:dyDescent="0.2">
      <c r="A6" s="539" t="s">
        <v>128</v>
      </c>
      <c r="B6" s="558">
        <v>0.92377587420843432</v>
      </c>
      <c r="C6" s="558">
        <v>-0.24211076352252195</v>
      </c>
      <c r="D6" s="558">
        <v>1.7009021481194277</v>
      </c>
    </row>
    <row r="7" spans="1:4" x14ac:dyDescent="0.2">
      <c r="A7" s="539" t="s">
        <v>129</v>
      </c>
      <c r="B7" s="558">
        <v>-0.6398027974086411</v>
      </c>
      <c r="C7" s="558">
        <v>0.94927729471296329</v>
      </c>
      <c r="D7" s="558">
        <v>1.1651242169490115</v>
      </c>
    </row>
    <row r="8" spans="1:4" x14ac:dyDescent="0.2">
      <c r="A8" s="539" t="s">
        <v>130</v>
      </c>
      <c r="B8" s="558">
        <v>-1.1938379277701996</v>
      </c>
      <c r="C8" s="558">
        <v>1.3644746393485818</v>
      </c>
      <c r="D8" s="558" t="s">
        <v>505</v>
      </c>
    </row>
    <row r="9" spans="1:4" x14ac:dyDescent="0.2">
      <c r="A9" s="539" t="s">
        <v>131</v>
      </c>
      <c r="B9" s="558">
        <v>-1.0259154362552856</v>
      </c>
      <c r="C9" s="558">
        <v>0.75619073288248151</v>
      </c>
      <c r="D9" s="560" t="s">
        <v>505</v>
      </c>
    </row>
    <row r="10" spans="1:4" x14ac:dyDescent="0.2">
      <c r="A10" s="539" t="s">
        <v>132</v>
      </c>
      <c r="B10" s="558">
        <v>-0.55058754117396635</v>
      </c>
      <c r="C10" s="558">
        <v>0.75608770294135763</v>
      </c>
      <c r="D10" s="558" t="s">
        <v>505</v>
      </c>
    </row>
    <row r="11" spans="1:4" x14ac:dyDescent="0.2">
      <c r="A11" s="539" t="s">
        <v>133</v>
      </c>
      <c r="B11" s="558">
        <v>-0.9257056648933516</v>
      </c>
      <c r="C11" s="558">
        <v>1.6484345015765849</v>
      </c>
      <c r="D11" s="558" t="s">
        <v>505</v>
      </c>
    </row>
    <row r="12" spans="1:4" x14ac:dyDescent="0.2">
      <c r="A12" s="539" t="s">
        <v>134</v>
      </c>
      <c r="B12" s="558">
        <v>-0.84062317137970621</v>
      </c>
      <c r="C12" s="558">
        <v>1.9430693580920271</v>
      </c>
      <c r="D12" s="558" t="s">
        <v>505</v>
      </c>
    </row>
    <row r="13" spans="1:4" x14ac:dyDescent="0.2">
      <c r="A13" s="539" t="s">
        <v>135</v>
      </c>
      <c r="B13" s="558">
        <v>-0.20866131985977365</v>
      </c>
      <c r="C13" s="558">
        <v>1.9441800548756258</v>
      </c>
      <c r="D13" s="558" t="s">
        <v>505</v>
      </c>
    </row>
    <row r="14" spans="1:4" x14ac:dyDescent="0.2">
      <c r="A14" s="539" t="s">
        <v>136</v>
      </c>
      <c r="B14" s="558">
        <v>0.2931428980516449</v>
      </c>
      <c r="C14" s="558">
        <v>1.6732210464129404</v>
      </c>
      <c r="D14" s="560" t="s">
        <v>505</v>
      </c>
    </row>
    <row r="15" spans="1:4" x14ac:dyDescent="0.2">
      <c r="A15" s="540" t="s">
        <v>137</v>
      </c>
      <c r="B15" s="445">
        <v>-1.0343127624332922</v>
      </c>
      <c r="C15" s="445">
        <v>2.5514438009892997</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6" t="s">
        <v>33</v>
      </c>
      <c r="B1" s="796"/>
      <c r="C1" s="796"/>
      <c r="D1" s="106"/>
      <c r="E1" s="106"/>
      <c r="F1" s="106"/>
      <c r="G1" s="106"/>
    </row>
    <row r="2" spans="1:13" ht="14.1" customHeight="1" x14ac:dyDescent="0.2">
      <c r="A2" s="797"/>
      <c r="B2" s="797"/>
      <c r="C2" s="797"/>
      <c r="D2" s="109"/>
      <c r="E2" s="109"/>
      <c r="F2" s="109"/>
      <c r="G2" s="79" t="s">
        <v>151</v>
      </c>
    </row>
    <row r="3" spans="1:13" ht="14.1" customHeight="1" x14ac:dyDescent="0.2">
      <c r="A3" s="134"/>
      <c r="B3" s="801">
        <f>INDICE!A3</f>
        <v>45777</v>
      </c>
      <c r="C3" s="802"/>
      <c r="D3" s="802" t="s">
        <v>115</v>
      </c>
      <c r="E3" s="802"/>
      <c r="F3" s="802" t="s">
        <v>116</v>
      </c>
      <c r="G3" s="802"/>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564.50450000000012</v>
      </c>
      <c r="C5" s="115">
        <v>22.967810000000004</v>
      </c>
      <c r="D5" s="112">
        <v>2023.2208200000007</v>
      </c>
      <c r="E5" s="112">
        <v>80.835420000000042</v>
      </c>
      <c r="F5" s="112">
        <v>6351.9149199999983</v>
      </c>
      <c r="G5" s="112">
        <v>288.43006000000003</v>
      </c>
      <c r="L5" s="137"/>
      <c r="M5" s="137"/>
    </row>
    <row r="6" spans="1:13" ht="14.1" customHeight="1" x14ac:dyDescent="0.2">
      <c r="A6" s="107" t="s">
        <v>192</v>
      </c>
      <c r="B6" s="112">
        <v>1419.1592000000007</v>
      </c>
      <c r="C6" s="112">
        <v>431.54764000000011</v>
      </c>
      <c r="D6" s="112">
        <v>5414.7307600000013</v>
      </c>
      <c r="E6" s="112">
        <v>1707.9351900000008</v>
      </c>
      <c r="F6" s="112">
        <v>16519.086080000001</v>
      </c>
      <c r="G6" s="112">
        <v>5247.1610099999998</v>
      </c>
      <c r="L6" s="137"/>
      <c r="M6" s="137"/>
    </row>
    <row r="7" spans="1:13" ht="14.1" customHeight="1" x14ac:dyDescent="0.2">
      <c r="A7" s="118" t="s">
        <v>186</v>
      </c>
      <c r="B7" s="119">
        <v>1983.663700000001</v>
      </c>
      <c r="C7" s="119">
        <v>454.5154500000001</v>
      </c>
      <c r="D7" s="119">
        <v>7437.9515800000017</v>
      </c>
      <c r="E7" s="119">
        <v>1788.7706100000009</v>
      </c>
      <c r="F7" s="119">
        <v>22871.001</v>
      </c>
      <c r="G7" s="119">
        <v>5535.5910699999995</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8">
        <f>INDICE!A3</f>
        <v>45777</v>
      </c>
      <c r="C3" s="788"/>
      <c r="D3" s="788">
        <f>INDICE!C3</f>
        <v>0</v>
      </c>
      <c r="E3" s="788"/>
      <c r="F3" s="91"/>
      <c r="G3" s="789" t="s">
        <v>116</v>
      </c>
      <c r="H3" s="789"/>
      <c r="I3" s="789"/>
      <c r="J3" s="789"/>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86.651950000000028</v>
      </c>
      <c r="C5" s="94">
        <f>'GNA CCAA'!C5</f>
        <v>3.8424100000000023</v>
      </c>
      <c r="D5" s="94">
        <f>'GO CCAA'!B5</f>
        <v>299.71368999999987</v>
      </c>
      <c r="E5" s="339">
        <f>SUM(B5:D5)</f>
        <v>390.2080499999999</v>
      </c>
      <c r="F5" s="94"/>
      <c r="G5" s="94">
        <f>'GNA CCAA'!F5</f>
        <v>968.02944999999909</v>
      </c>
      <c r="H5" s="94">
        <f>'GNA CCAA'!G5</f>
        <v>39.780409999999954</v>
      </c>
      <c r="I5" s="94">
        <f>'GO CCAA'!G5</f>
        <v>3487.1534099999972</v>
      </c>
      <c r="J5" s="339">
        <f>SUM(G5:I5)</f>
        <v>4494.9632699999966</v>
      </c>
    </row>
    <row r="6" spans="1:13" x14ac:dyDescent="0.2">
      <c r="A6" s="364" t="s">
        <v>154</v>
      </c>
      <c r="B6" s="96">
        <f>'GNA CCAA'!B6</f>
        <v>16.055450000000004</v>
      </c>
      <c r="C6" s="96">
        <f>'GNA CCAA'!C6</f>
        <v>0.69882</v>
      </c>
      <c r="D6" s="96">
        <f>'GO CCAA'!B6</f>
        <v>65.558200000000014</v>
      </c>
      <c r="E6" s="341">
        <f>SUM(B6:D6)</f>
        <v>82.312470000000019</v>
      </c>
      <c r="F6" s="96"/>
      <c r="G6" s="96">
        <f>'GNA CCAA'!F6</f>
        <v>177.84781000000004</v>
      </c>
      <c r="H6" s="96">
        <f>'GNA CCAA'!G6</f>
        <v>7.3652300000000004</v>
      </c>
      <c r="I6" s="96">
        <f>'GO CCAA'!G6</f>
        <v>836.13229000000047</v>
      </c>
      <c r="J6" s="341">
        <f t="shared" ref="J6:J24" si="0">SUM(G6:I6)</f>
        <v>1021.3453300000006</v>
      </c>
    </row>
    <row r="7" spans="1:13" x14ac:dyDescent="0.2">
      <c r="A7" s="364" t="s">
        <v>155</v>
      </c>
      <c r="B7" s="96">
        <f>'GNA CCAA'!B7</f>
        <v>9.5573500000000013</v>
      </c>
      <c r="C7" s="96">
        <f>'GNA CCAA'!C7</f>
        <v>0.5819899999999999</v>
      </c>
      <c r="D7" s="96">
        <f>'GO CCAA'!B7</f>
        <v>33.879260000000002</v>
      </c>
      <c r="E7" s="341">
        <f t="shared" ref="E7:E24" si="1">SUM(B7:D7)</f>
        <v>44.018600000000006</v>
      </c>
      <c r="F7" s="96"/>
      <c r="G7" s="96">
        <f>'GNA CCAA'!F7</f>
        <v>110.58971000000007</v>
      </c>
      <c r="H7" s="96">
        <f>'GNA CCAA'!G7</f>
        <v>6.3995099999999994</v>
      </c>
      <c r="I7" s="96">
        <f>'GO CCAA'!G7</f>
        <v>396.17780999999979</v>
      </c>
      <c r="J7" s="341">
        <f t="shared" si="0"/>
        <v>513.16702999999984</v>
      </c>
    </row>
    <row r="8" spans="1:13" x14ac:dyDescent="0.2">
      <c r="A8" s="364" t="s">
        <v>156</v>
      </c>
      <c r="B8" s="96">
        <f>'GNA CCAA'!B8</f>
        <v>22.457680000000007</v>
      </c>
      <c r="C8" s="96">
        <f>'GNA CCAA'!C8</f>
        <v>1.0635999999999999</v>
      </c>
      <c r="D8" s="96">
        <f>'GO CCAA'!B8</f>
        <v>27.856230000000004</v>
      </c>
      <c r="E8" s="341">
        <f t="shared" si="1"/>
        <v>51.377510000000015</v>
      </c>
      <c r="F8" s="96"/>
      <c r="G8" s="96">
        <f>'GNA CCAA'!F8</f>
        <v>267.03069000000005</v>
      </c>
      <c r="H8" s="96">
        <f>'GNA CCAA'!G8</f>
        <v>11.727690000000003</v>
      </c>
      <c r="I8" s="96">
        <f>'GO CCAA'!G8</f>
        <v>347.47539999999992</v>
      </c>
      <c r="J8" s="341">
        <f t="shared" si="0"/>
        <v>626.23378000000002</v>
      </c>
    </row>
    <row r="9" spans="1:13" x14ac:dyDescent="0.2">
      <c r="A9" s="364" t="s">
        <v>157</v>
      </c>
      <c r="B9" s="96">
        <f>'GNA CCAA'!B9</f>
        <v>37.232640000000004</v>
      </c>
      <c r="C9" s="96">
        <f>'GNA CCAA'!C9</f>
        <v>8.4611399999999986</v>
      </c>
      <c r="D9" s="96">
        <f>'GO CCAA'!B9</f>
        <v>53.72670999999999</v>
      </c>
      <c r="E9" s="341">
        <f t="shared" si="1"/>
        <v>99.420490000000001</v>
      </c>
      <c r="F9" s="96"/>
      <c r="G9" s="96">
        <f>'GNA CCAA'!F9</f>
        <v>446.41463000000022</v>
      </c>
      <c r="H9" s="96">
        <f>'GNA CCAA'!G9</f>
        <v>101.17439000000003</v>
      </c>
      <c r="I9" s="96">
        <f>'GO CCAA'!G9</f>
        <v>654.47937999999999</v>
      </c>
      <c r="J9" s="341">
        <f t="shared" si="0"/>
        <v>1202.0684000000001</v>
      </c>
    </row>
    <row r="10" spans="1:13" x14ac:dyDescent="0.2">
      <c r="A10" s="364" t="s">
        <v>158</v>
      </c>
      <c r="B10" s="96">
        <f>'GNA CCAA'!B10</f>
        <v>7.5488099999999996</v>
      </c>
      <c r="C10" s="96">
        <f>'GNA CCAA'!C10</f>
        <v>0.32806999999999997</v>
      </c>
      <c r="D10" s="96">
        <f>'GO CCAA'!B10</f>
        <v>24.278049999999997</v>
      </c>
      <c r="E10" s="341">
        <f t="shared" si="1"/>
        <v>32.154929999999993</v>
      </c>
      <c r="F10" s="96"/>
      <c r="G10" s="96">
        <f>'GNA CCAA'!F10</f>
        <v>86.270200000000031</v>
      </c>
      <c r="H10" s="96">
        <f>'GNA CCAA'!G10</f>
        <v>3.6011700000000002</v>
      </c>
      <c r="I10" s="96">
        <f>'GO CCAA'!G10</f>
        <v>293.38926000000009</v>
      </c>
      <c r="J10" s="341">
        <f t="shared" si="0"/>
        <v>383.26063000000011</v>
      </c>
    </row>
    <row r="11" spans="1:13" x14ac:dyDescent="0.2">
      <c r="A11" s="364" t="s">
        <v>159</v>
      </c>
      <c r="B11" s="96">
        <f>'GNA CCAA'!B11</f>
        <v>31.617560000000022</v>
      </c>
      <c r="C11" s="96">
        <f>'GNA CCAA'!C11</f>
        <v>1.5984699999999989</v>
      </c>
      <c r="D11" s="96">
        <f>'GO CCAA'!B11</f>
        <v>140.46806999999998</v>
      </c>
      <c r="E11" s="341">
        <f t="shared" si="1"/>
        <v>173.6841</v>
      </c>
      <c r="F11" s="96"/>
      <c r="G11" s="96">
        <f>'GNA CCAA'!F11</f>
        <v>347.28070000000014</v>
      </c>
      <c r="H11" s="96">
        <f>'GNA CCAA'!G11</f>
        <v>17.54093000000001</v>
      </c>
      <c r="I11" s="96">
        <f>'GO CCAA'!G11</f>
        <v>1669.7621400000028</v>
      </c>
      <c r="J11" s="341">
        <f t="shared" si="0"/>
        <v>2034.5837700000029</v>
      </c>
    </row>
    <row r="12" spans="1:13" x14ac:dyDescent="0.2">
      <c r="A12" s="364" t="s">
        <v>508</v>
      </c>
      <c r="B12" s="96">
        <f>'GNA CCAA'!B12</f>
        <v>25.243450000000006</v>
      </c>
      <c r="C12" s="96">
        <f>'GNA CCAA'!C12</f>
        <v>0.96527999999999969</v>
      </c>
      <c r="D12" s="96">
        <f>'GO CCAA'!B12</f>
        <v>109.25530000000003</v>
      </c>
      <c r="E12" s="341">
        <f t="shared" si="1"/>
        <v>135.46403000000004</v>
      </c>
      <c r="F12" s="96"/>
      <c r="G12" s="96">
        <f>'GNA CCAA'!F12</f>
        <v>267.01182999999997</v>
      </c>
      <c r="H12" s="96">
        <f>'GNA CCAA'!G12</f>
        <v>9.572670000000004</v>
      </c>
      <c r="I12" s="96">
        <f>'GO CCAA'!G12</f>
        <v>1269.3519399999984</v>
      </c>
      <c r="J12" s="341">
        <f t="shared" si="0"/>
        <v>1545.9364399999984</v>
      </c>
    </row>
    <row r="13" spans="1:13" x14ac:dyDescent="0.2">
      <c r="A13" s="364" t="s">
        <v>160</v>
      </c>
      <c r="B13" s="96">
        <f>'GNA CCAA'!B13</f>
        <v>96.885049999999978</v>
      </c>
      <c r="C13" s="96">
        <f>'GNA CCAA'!C13</f>
        <v>4.7604899999999999</v>
      </c>
      <c r="D13" s="96">
        <f>'GO CCAA'!B13</f>
        <v>300.31218000000001</v>
      </c>
      <c r="E13" s="341">
        <f t="shared" si="1"/>
        <v>401.95771999999999</v>
      </c>
      <c r="F13" s="96"/>
      <c r="G13" s="96">
        <f>'GNA CCAA'!F13</f>
        <v>1108.9077899999997</v>
      </c>
      <c r="H13" s="96">
        <f>'GNA CCAA'!G13</f>
        <v>52.014290000000017</v>
      </c>
      <c r="I13" s="96">
        <f>'GO CCAA'!G13</f>
        <v>3483.5310199999985</v>
      </c>
      <c r="J13" s="341">
        <f t="shared" si="0"/>
        <v>4644.4530999999988</v>
      </c>
    </row>
    <row r="14" spans="1:13" x14ac:dyDescent="0.2">
      <c r="A14" s="364" t="s">
        <v>161</v>
      </c>
      <c r="B14" s="96">
        <f>'GNA CCAA'!B14</f>
        <v>0.52768999999999999</v>
      </c>
      <c r="C14" s="96">
        <f>'GNA CCAA'!C14</f>
        <v>3.5290000000000002E-2</v>
      </c>
      <c r="D14" s="96">
        <f>'GO CCAA'!B14</f>
        <v>0.99529000000000001</v>
      </c>
      <c r="E14" s="341">
        <f t="shared" si="1"/>
        <v>1.55827</v>
      </c>
      <c r="F14" s="96"/>
      <c r="G14" s="96">
        <f>'GNA CCAA'!F14</f>
        <v>6.10433</v>
      </c>
      <c r="H14" s="96">
        <f>'GNA CCAA'!G14</f>
        <v>0.70931</v>
      </c>
      <c r="I14" s="96">
        <f>'GO CCAA'!G14</f>
        <v>12.185279999999997</v>
      </c>
      <c r="J14" s="341">
        <f t="shared" si="0"/>
        <v>18.998919999999998</v>
      </c>
    </row>
    <row r="15" spans="1:13" x14ac:dyDescent="0.2">
      <c r="A15" s="364" t="s">
        <v>162</v>
      </c>
      <c r="B15" s="96">
        <f>'GNA CCAA'!B15</f>
        <v>64.084810000000019</v>
      </c>
      <c r="C15" s="96">
        <f>'GNA CCAA'!C15</f>
        <v>2.6258999999999992</v>
      </c>
      <c r="D15" s="96">
        <f>'GO CCAA'!B15</f>
        <v>170.99591999999996</v>
      </c>
      <c r="E15" s="341">
        <f t="shared" si="1"/>
        <v>237.70662999999996</v>
      </c>
      <c r="F15" s="96"/>
      <c r="G15" s="96">
        <f>'GNA CCAA'!F15</f>
        <v>723.57855000000029</v>
      </c>
      <c r="H15" s="96">
        <f>'GNA CCAA'!G15</f>
        <v>29.289579999999994</v>
      </c>
      <c r="I15" s="96">
        <f>'GO CCAA'!G15</f>
        <v>2015.6687600000009</v>
      </c>
      <c r="J15" s="341">
        <f t="shared" si="0"/>
        <v>2768.5368900000012</v>
      </c>
      <c r="L15" s="92"/>
      <c r="M15" s="92"/>
    </row>
    <row r="16" spans="1:13" x14ac:dyDescent="0.2">
      <c r="A16" s="364" t="s">
        <v>163</v>
      </c>
      <c r="B16" s="96">
        <f>'GNA CCAA'!B16</f>
        <v>11.126229999999996</v>
      </c>
      <c r="C16" s="96">
        <f>'GNA CCAA'!C16</f>
        <v>0.35829</v>
      </c>
      <c r="D16" s="96">
        <f>'GO CCAA'!B16</f>
        <v>57.951059999999998</v>
      </c>
      <c r="E16" s="341">
        <f t="shared" si="1"/>
        <v>69.435579999999987</v>
      </c>
      <c r="F16" s="96"/>
      <c r="G16" s="96">
        <f>'GNA CCAA'!F16</f>
        <v>116.93482</v>
      </c>
      <c r="H16" s="96">
        <f>'GNA CCAA'!G16</f>
        <v>3.7068599999999985</v>
      </c>
      <c r="I16" s="96">
        <f>'GO CCAA'!G16</f>
        <v>682.25135000000012</v>
      </c>
      <c r="J16" s="341">
        <f t="shared" si="0"/>
        <v>802.89303000000007</v>
      </c>
    </row>
    <row r="17" spans="1:10" x14ac:dyDescent="0.2">
      <c r="A17" s="364" t="s">
        <v>164</v>
      </c>
      <c r="B17" s="96">
        <f>'GNA CCAA'!B17</f>
        <v>26.854720000000011</v>
      </c>
      <c r="C17" s="96">
        <f>'GNA CCAA'!C17</f>
        <v>1.38998</v>
      </c>
      <c r="D17" s="96">
        <f>'GO CCAA'!B17</f>
        <v>111.22772000000003</v>
      </c>
      <c r="E17" s="341">
        <f t="shared" si="1"/>
        <v>139.47242000000006</v>
      </c>
      <c r="F17" s="96"/>
      <c r="G17" s="96">
        <f>'GNA CCAA'!F17</f>
        <v>302.57339000000019</v>
      </c>
      <c r="H17" s="96">
        <f>'GNA CCAA'!G17</f>
        <v>15.549060000000003</v>
      </c>
      <c r="I17" s="96">
        <f>'GO CCAA'!G17</f>
        <v>1309.3568899999996</v>
      </c>
      <c r="J17" s="341">
        <f t="shared" si="0"/>
        <v>1627.4793399999999</v>
      </c>
    </row>
    <row r="18" spans="1:10" x14ac:dyDescent="0.2">
      <c r="A18" s="364" t="s">
        <v>165</v>
      </c>
      <c r="B18" s="96">
        <f>'GNA CCAA'!B18</f>
        <v>3.0297100000000001</v>
      </c>
      <c r="C18" s="96">
        <f>'GNA CCAA'!C18</f>
        <v>0.1235</v>
      </c>
      <c r="D18" s="96">
        <f>'GO CCAA'!B18</f>
        <v>12.988289999999999</v>
      </c>
      <c r="E18" s="341">
        <f t="shared" si="1"/>
        <v>16.141500000000001</v>
      </c>
      <c r="F18" s="96"/>
      <c r="G18" s="96">
        <f>'GNA CCAA'!F18</f>
        <v>33.783760000000001</v>
      </c>
      <c r="H18" s="96">
        <f>'GNA CCAA'!G18</f>
        <v>1.3126899999999997</v>
      </c>
      <c r="I18" s="96">
        <f>'GO CCAA'!G18</f>
        <v>150.57297999999997</v>
      </c>
      <c r="J18" s="341">
        <f t="shared" si="0"/>
        <v>185.66942999999998</v>
      </c>
    </row>
    <row r="19" spans="1:10" x14ac:dyDescent="0.2">
      <c r="A19" s="364" t="s">
        <v>166</v>
      </c>
      <c r="B19" s="96">
        <f>'GNA CCAA'!B19</f>
        <v>74.103829999999988</v>
      </c>
      <c r="C19" s="96">
        <f>'GNA CCAA'!C19</f>
        <v>2.9487900000000002</v>
      </c>
      <c r="D19" s="96">
        <f>'GO CCAA'!B19</f>
        <v>148.49688000000006</v>
      </c>
      <c r="E19" s="341">
        <f t="shared" si="1"/>
        <v>225.54950000000005</v>
      </c>
      <c r="F19" s="96"/>
      <c r="G19" s="96">
        <f>'GNA CCAA'!F19</f>
        <v>816.55624000000046</v>
      </c>
      <c r="H19" s="96">
        <f>'GNA CCAA'!G19</f>
        <v>30.115159999999999</v>
      </c>
      <c r="I19" s="96">
        <f>'GO CCAA'!G19</f>
        <v>1732.6529099999998</v>
      </c>
      <c r="J19" s="341">
        <f t="shared" si="0"/>
        <v>2579.32431</v>
      </c>
    </row>
    <row r="20" spans="1:10" x14ac:dyDescent="0.2">
      <c r="A20" s="364" t="s">
        <v>167</v>
      </c>
      <c r="B20" s="96">
        <f>'GNA CCAA'!B20</f>
        <v>0.59854999999999992</v>
      </c>
      <c r="C20" s="487">
        <f>'GNA CCAA'!C20</f>
        <v>0</v>
      </c>
      <c r="D20" s="96">
        <f>'GO CCAA'!B20</f>
        <v>1.02522</v>
      </c>
      <c r="E20" s="341">
        <f t="shared" si="1"/>
        <v>1.6237699999999999</v>
      </c>
      <c r="F20" s="96"/>
      <c r="G20" s="96">
        <f>'GNA CCAA'!F20</f>
        <v>6.8567399999999994</v>
      </c>
      <c r="H20" s="487">
        <f>'GNA CCAA'!G20</f>
        <v>0</v>
      </c>
      <c r="I20" s="96">
        <f>'GO CCAA'!G20</f>
        <v>13.066630000000004</v>
      </c>
      <c r="J20" s="341">
        <f t="shared" si="0"/>
        <v>19.923370000000002</v>
      </c>
    </row>
    <row r="21" spans="1:10" x14ac:dyDescent="0.2">
      <c r="A21" s="364" t="s">
        <v>168</v>
      </c>
      <c r="B21" s="96">
        <f>'GNA CCAA'!B21</f>
        <v>15.278870000000003</v>
      </c>
      <c r="C21" s="96">
        <f>'GNA CCAA'!C21</f>
        <v>0.63188</v>
      </c>
      <c r="D21" s="96">
        <f>'GO CCAA'!B21</f>
        <v>77.397559999999984</v>
      </c>
      <c r="E21" s="341">
        <f t="shared" si="1"/>
        <v>93.308309999999992</v>
      </c>
      <c r="F21" s="96"/>
      <c r="G21" s="96">
        <f>'GNA CCAA'!F21</f>
        <v>171.83760000000001</v>
      </c>
      <c r="H21" s="96">
        <f>'GNA CCAA'!G21</f>
        <v>7.5317700000000016</v>
      </c>
      <c r="I21" s="96">
        <f>'GO CCAA'!G21</f>
        <v>931.26107999999977</v>
      </c>
      <c r="J21" s="341">
        <f t="shared" si="0"/>
        <v>1110.6304499999997</v>
      </c>
    </row>
    <row r="22" spans="1:10" x14ac:dyDescent="0.2">
      <c r="A22" s="364" t="s">
        <v>169</v>
      </c>
      <c r="B22" s="96">
        <f>'GNA CCAA'!B22</f>
        <v>7.9060699999999997</v>
      </c>
      <c r="C22" s="96">
        <f>'GNA CCAA'!C22</f>
        <v>0.30481999999999992</v>
      </c>
      <c r="D22" s="96">
        <f>'GO CCAA'!B22</f>
        <v>59.200340000000004</v>
      </c>
      <c r="E22" s="341">
        <f t="shared" si="1"/>
        <v>67.411230000000003</v>
      </c>
      <c r="F22" s="96"/>
      <c r="G22" s="96">
        <f>'GNA CCAA'!F22</f>
        <v>88.859040000000022</v>
      </c>
      <c r="H22" s="96">
        <f>'GNA CCAA'!G22</f>
        <v>3.18086</v>
      </c>
      <c r="I22" s="96">
        <f>'GO CCAA'!G22</f>
        <v>656.76356999999973</v>
      </c>
      <c r="J22" s="341">
        <f t="shared" si="0"/>
        <v>748.80346999999972</v>
      </c>
    </row>
    <row r="23" spans="1:10" x14ac:dyDescent="0.2">
      <c r="A23" s="365" t="s">
        <v>170</v>
      </c>
      <c r="B23" s="96">
        <f>'GNA CCAA'!B23</f>
        <v>18.914429999999996</v>
      </c>
      <c r="C23" s="96">
        <f>'GNA CCAA'!C23</f>
        <v>1.0779499999999995</v>
      </c>
      <c r="D23" s="96">
        <f>'GO CCAA'!B23</f>
        <v>141.22917999999999</v>
      </c>
      <c r="E23" s="341">
        <f t="shared" si="1"/>
        <v>161.22155999999998</v>
      </c>
      <c r="F23" s="96"/>
      <c r="G23" s="96">
        <f>'GNA CCAA'!F23</f>
        <v>240.77577000000011</v>
      </c>
      <c r="H23" s="96">
        <f>'GNA CCAA'!G23</f>
        <v>12.468350000000012</v>
      </c>
      <c r="I23" s="96">
        <f>'GO CCAA'!G23</f>
        <v>1714.3531800000012</v>
      </c>
      <c r="J23" s="341">
        <f t="shared" si="0"/>
        <v>1967.5973000000013</v>
      </c>
    </row>
    <row r="24" spans="1:10" x14ac:dyDescent="0.2">
      <c r="A24" s="366" t="s">
        <v>426</v>
      </c>
      <c r="B24" s="100">
        <f>'GNA CCAA'!B24</f>
        <v>555.67485000000033</v>
      </c>
      <c r="C24" s="100">
        <f>'GNA CCAA'!C24</f>
        <v>31.796669999999981</v>
      </c>
      <c r="D24" s="100">
        <f>'GO CCAA'!B24</f>
        <v>1836.5551499999981</v>
      </c>
      <c r="E24" s="100">
        <f t="shared" si="1"/>
        <v>2424.0266699999984</v>
      </c>
      <c r="F24" s="100"/>
      <c r="G24" s="100">
        <f>'GNA CCAA'!F24</f>
        <v>6287.2430500000091</v>
      </c>
      <c r="H24" s="367">
        <f>'GNA CCAA'!G24</f>
        <v>353.03993000000037</v>
      </c>
      <c r="I24" s="100">
        <f>'GO CCAA'!G24</f>
        <v>21655.585280000014</v>
      </c>
      <c r="J24" s="100">
        <f t="shared" si="0"/>
        <v>28295.868260000025</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5"/>
      <c r="F28" s="79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72" priority="5" operator="between">
      <formula>0</formula>
      <formula>0.5</formula>
    </cfRule>
    <cfRule type="cellIs" dxfId="171" priority="6" operator="between">
      <formula>0</formula>
      <formula>0.49</formula>
    </cfRule>
  </conditionalFormatting>
  <conditionalFormatting sqref="E6:E23">
    <cfRule type="cellIs" dxfId="170" priority="3" operator="between">
      <formula>0</formula>
      <formula>0.5</formula>
    </cfRule>
    <cfRule type="cellIs" dxfId="169" priority="4" operator="between">
      <formula>0</formula>
      <formula>0.49</formula>
    </cfRule>
  </conditionalFormatting>
  <conditionalFormatting sqref="J6:J23">
    <cfRule type="cellIs" dxfId="168" priority="1" operator="between">
      <formula>0</formula>
      <formula>0.5</formula>
    </cfRule>
    <cfRule type="cellIs" dxfId="167"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4">
        <f>INDICE!A3</f>
        <v>45777</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623.92387000000019</v>
      </c>
      <c r="C5" s="86">
        <v>3.9383809415321358</v>
      </c>
      <c r="D5" s="85">
        <v>2245.8547400000002</v>
      </c>
      <c r="E5" s="86">
        <v>5.6156377008990725</v>
      </c>
      <c r="F5" s="85">
        <v>7508.7367900000017</v>
      </c>
      <c r="G5" s="86">
        <v>9.1439857639973461</v>
      </c>
      <c r="H5" s="380">
        <v>99.998994248399327</v>
      </c>
    </row>
    <row r="6" spans="1:65" x14ac:dyDescent="0.2">
      <c r="A6" s="84" t="s">
        <v>141</v>
      </c>
      <c r="B6" s="341">
        <v>6.0999999999999997E-4</v>
      </c>
      <c r="C6" s="344">
        <v>-94.31500465983224</v>
      </c>
      <c r="D6" s="96">
        <v>1.6160000000000001E-2</v>
      </c>
      <c r="E6" s="344">
        <v>-58.869941460931543</v>
      </c>
      <c r="F6" s="96">
        <v>7.5520000000000004E-2</v>
      </c>
      <c r="G6" s="344">
        <v>-41.822663893382618</v>
      </c>
      <c r="H6" s="474">
        <v>1.0057516006815729E-3</v>
      </c>
    </row>
    <row r="7" spans="1:65" x14ac:dyDescent="0.2">
      <c r="A7" s="60" t="s">
        <v>114</v>
      </c>
      <c r="B7" s="61">
        <v>623.92448000000024</v>
      </c>
      <c r="C7" s="87">
        <v>3.9366247016729061</v>
      </c>
      <c r="D7" s="61">
        <v>2245.8709000000003</v>
      </c>
      <c r="E7" s="87">
        <v>5.6144462307343357</v>
      </c>
      <c r="F7" s="61">
        <v>7508.8123100000012</v>
      </c>
      <c r="G7" s="87">
        <v>9.1430241097153075</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66" priority="7" operator="between">
      <formula>0</formula>
      <formula>0.5</formula>
    </cfRule>
    <cfRule type="cellIs" dxfId="165" priority="8" operator="between">
      <formula>0</formula>
      <formula>0.49</formula>
    </cfRule>
  </conditionalFormatting>
  <conditionalFormatting sqref="D6">
    <cfRule type="cellIs" dxfId="164" priority="5" operator="between">
      <formula>0</formula>
      <formula>0.5</formula>
    </cfRule>
    <cfRule type="cellIs" dxfId="163" priority="6" operator="between">
      <formula>0</formula>
      <formula>0.49</formula>
    </cfRule>
  </conditionalFormatting>
  <conditionalFormatting sqref="F6">
    <cfRule type="cellIs" dxfId="162" priority="3" operator="between">
      <formula>0</formula>
      <formula>0.5</formula>
    </cfRule>
    <cfRule type="cellIs" dxfId="161" priority="4" operator="between">
      <formula>0</formula>
      <formula>0.49</formula>
    </cfRule>
  </conditionalFormatting>
  <conditionalFormatting sqref="H6">
    <cfRule type="cellIs" dxfId="160" priority="1" operator="between">
      <formula>0</formula>
      <formula>0.5</formula>
    </cfRule>
    <cfRule type="cellIs" dxfId="159"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4">
        <f>INDICE!A3</f>
        <v>45777</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254.90267</v>
      </c>
      <c r="C5" s="86">
        <v>-2.614425705059968</v>
      </c>
      <c r="D5" s="85">
        <v>924.34645</v>
      </c>
      <c r="E5" s="86">
        <v>-4.8192994642645193</v>
      </c>
      <c r="F5" s="85">
        <v>2686.1770200000001</v>
      </c>
      <c r="G5" s="86">
        <v>12.429709170708923</v>
      </c>
      <c r="H5" s="380">
        <v>32.131106783527372</v>
      </c>
    </row>
    <row r="6" spans="1:65" x14ac:dyDescent="0.2">
      <c r="A6" s="84" t="s">
        <v>195</v>
      </c>
      <c r="B6" s="379">
        <v>448.84180000000003</v>
      </c>
      <c r="C6" s="86">
        <v>-16.977454301158797</v>
      </c>
      <c r="D6" s="85">
        <v>1782.58899</v>
      </c>
      <c r="E6" s="86">
        <v>-7.8077339672865582</v>
      </c>
      <c r="F6" s="85">
        <v>5673.8743099999992</v>
      </c>
      <c r="G6" s="86">
        <v>-3.6863766186054727</v>
      </c>
      <c r="H6" s="380">
        <v>67.868893216472642</v>
      </c>
    </row>
    <row r="7" spans="1:65" x14ac:dyDescent="0.2">
      <c r="A7" s="60" t="s">
        <v>434</v>
      </c>
      <c r="B7" s="61">
        <v>703.74447000000009</v>
      </c>
      <c r="C7" s="87">
        <v>-12.292019531782891</v>
      </c>
      <c r="D7" s="61">
        <v>2706.9354399999997</v>
      </c>
      <c r="E7" s="87">
        <v>-6.808591077127395</v>
      </c>
      <c r="F7" s="61">
        <v>8360.0513299999984</v>
      </c>
      <c r="G7" s="87">
        <v>0.9638045847705784</v>
      </c>
      <c r="H7" s="87">
        <v>100</v>
      </c>
    </row>
    <row r="8" spans="1:65" x14ac:dyDescent="0.2">
      <c r="A8" s="66" t="s">
        <v>423</v>
      </c>
      <c r="B8" s="419">
        <v>585.31536000000006</v>
      </c>
      <c r="C8" s="604">
        <v>-13.864773391568013</v>
      </c>
      <c r="D8" s="417">
        <v>2262.9497999999999</v>
      </c>
      <c r="E8" s="604">
        <v>-7.2382861819823745</v>
      </c>
      <c r="F8" s="417">
        <v>7047.7482300000001</v>
      </c>
      <c r="G8" s="604">
        <v>2.6644163885356469</v>
      </c>
      <c r="H8" s="705">
        <v>84.302690878334602</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45777</v>
      </c>
      <c r="C3" s="605" t="s">
        <v>116</v>
      </c>
    </row>
    <row r="4" spans="1:3" x14ac:dyDescent="0.2">
      <c r="A4" s="363" t="s">
        <v>153</v>
      </c>
      <c r="B4" s="339">
        <v>30.644939999999998</v>
      </c>
      <c r="C4" s="94">
        <v>365.94664</v>
      </c>
    </row>
    <row r="5" spans="1:3" x14ac:dyDescent="0.2">
      <c r="A5" s="364" t="s">
        <v>154</v>
      </c>
      <c r="B5" s="341">
        <v>0.17219999999999999</v>
      </c>
      <c r="C5" s="96">
        <v>1.6503400000000001</v>
      </c>
    </row>
    <row r="6" spans="1:3" x14ac:dyDescent="0.2">
      <c r="A6" s="364" t="s">
        <v>155</v>
      </c>
      <c r="B6" s="341">
        <v>0.84394000000000002</v>
      </c>
      <c r="C6" s="96">
        <v>11.123860000000001</v>
      </c>
    </row>
    <row r="7" spans="1:3" x14ac:dyDescent="0.2">
      <c r="A7" s="364" t="s">
        <v>156</v>
      </c>
      <c r="B7" s="341">
        <v>0</v>
      </c>
      <c r="C7" s="96">
        <v>0</v>
      </c>
    </row>
    <row r="8" spans="1:3" x14ac:dyDescent="0.2">
      <c r="A8" s="364" t="s">
        <v>157</v>
      </c>
      <c r="B8" s="341">
        <v>182.69828000000001</v>
      </c>
      <c r="C8" s="96">
        <v>1841.5148300000001</v>
      </c>
    </row>
    <row r="9" spans="1:3" x14ac:dyDescent="0.2">
      <c r="A9" s="364" t="s">
        <v>158</v>
      </c>
      <c r="B9" s="341">
        <v>0.18462000000000001</v>
      </c>
      <c r="C9" s="96">
        <v>3.9437799999999998</v>
      </c>
    </row>
    <row r="10" spans="1:3" x14ac:dyDescent="0.2">
      <c r="A10" s="364" t="s">
        <v>159</v>
      </c>
      <c r="B10" s="341">
        <v>0.30286000000000002</v>
      </c>
      <c r="C10" s="96">
        <v>5.3876400000000002</v>
      </c>
    </row>
    <row r="11" spans="1:3" x14ac:dyDescent="0.2">
      <c r="A11" s="364" t="s">
        <v>508</v>
      </c>
      <c r="B11" s="341">
        <v>0.32944000000000001</v>
      </c>
      <c r="C11" s="96">
        <v>3.2787199999999994</v>
      </c>
    </row>
    <row r="12" spans="1:3" x14ac:dyDescent="0.2">
      <c r="A12" s="364" t="s">
        <v>160</v>
      </c>
      <c r="B12" s="341">
        <v>24.914949999999997</v>
      </c>
      <c r="C12" s="96">
        <v>262.06102000000004</v>
      </c>
    </row>
    <row r="13" spans="1:3" x14ac:dyDescent="0.2">
      <c r="A13" s="364" t="s">
        <v>161</v>
      </c>
      <c r="B13" s="341">
        <v>4.7839999999999998</v>
      </c>
      <c r="C13" s="96">
        <v>41.132899999999999</v>
      </c>
    </row>
    <row r="14" spans="1:3" x14ac:dyDescent="0.2">
      <c r="A14" s="364" t="s">
        <v>162</v>
      </c>
      <c r="B14" s="341">
        <v>0.21456</v>
      </c>
      <c r="C14" s="96">
        <v>4.2830800000000018</v>
      </c>
    </row>
    <row r="15" spans="1:3" x14ac:dyDescent="0.2">
      <c r="A15" s="364" t="s">
        <v>163</v>
      </c>
      <c r="B15" s="341">
        <v>0.35549999999999998</v>
      </c>
      <c r="C15" s="96">
        <v>2.7520199999999995</v>
      </c>
    </row>
    <row r="16" spans="1:3" x14ac:dyDescent="0.2">
      <c r="A16" s="364" t="s">
        <v>164</v>
      </c>
      <c r="B16" s="341">
        <v>3.5180599999999997</v>
      </c>
      <c r="C16" s="96">
        <v>83.901310000000009</v>
      </c>
    </row>
    <row r="17" spans="1:3" x14ac:dyDescent="0.2">
      <c r="A17" s="364" t="s">
        <v>165</v>
      </c>
      <c r="B17" s="341">
        <v>3.986E-2</v>
      </c>
      <c r="C17" s="96">
        <v>0.48291999999999996</v>
      </c>
    </row>
    <row r="18" spans="1:3" x14ac:dyDescent="0.2">
      <c r="A18" s="364" t="s">
        <v>166</v>
      </c>
      <c r="B18" s="341">
        <v>0.32095999999999997</v>
      </c>
      <c r="C18" s="96">
        <v>4.4497400000000003</v>
      </c>
    </row>
    <row r="19" spans="1:3" x14ac:dyDescent="0.2">
      <c r="A19" s="364" t="s">
        <v>167</v>
      </c>
      <c r="B19" s="341">
        <v>4.883</v>
      </c>
      <c r="C19" s="96">
        <v>43.68</v>
      </c>
    </row>
    <row r="20" spans="1:3" x14ac:dyDescent="0.2">
      <c r="A20" s="364" t="s">
        <v>168</v>
      </c>
      <c r="B20" s="341">
        <v>0.16318000000000002</v>
      </c>
      <c r="C20" s="96">
        <v>2.7494800000000006</v>
      </c>
    </row>
    <row r="21" spans="1:3" x14ac:dyDescent="0.2">
      <c r="A21" s="364" t="s">
        <v>169</v>
      </c>
      <c r="B21" s="341">
        <v>0.26588000000000001</v>
      </c>
      <c r="C21" s="96">
        <v>2.7422599999999999</v>
      </c>
    </row>
    <row r="22" spans="1:3" x14ac:dyDescent="0.2">
      <c r="A22" s="365" t="s">
        <v>170</v>
      </c>
      <c r="B22" s="341">
        <v>0.26644000000000001</v>
      </c>
      <c r="C22" s="96">
        <v>5.0964799999999997</v>
      </c>
    </row>
    <row r="23" spans="1:3" x14ac:dyDescent="0.2">
      <c r="A23" s="366" t="s">
        <v>426</v>
      </c>
      <c r="B23" s="100">
        <v>254.90266999999997</v>
      </c>
      <c r="C23" s="100">
        <v>2686.1770199999987</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8" priority="2" operator="between">
      <formula>0</formula>
      <formula>0.5</formula>
    </cfRule>
    <cfRule type="cellIs" dxfId="157" priority="3" operator="between">
      <formula>0</formula>
      <formula>0.49</formula>
    </cfRule>
  </conditionalFormatting>
  <conditionalFormatting sqref="B7:C7">
    <cfRule type="cellIs" dxfId="156"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4" t="s">
        <v>0</v>
      </c>
      <c r="B1" s="774"/>
      <c r="C1" s="774"/>
      <c r="D1" s="774"/>
      <c r="E1" s="774"/>
      <c r="F1" s="774"/>
    </row>
    <row r="2" spans="1:6" ht="12.75" x14ac:dyDescent="0.2">
      <c r="A2" s="775"/>
      <c r="B2" s="775"/>
      <c r="C2" s="775"/>
      <c r="D2" s="775"/>
      <c r="E2" s="775"/>
      <c r="F2" s="775"/>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4984.9645168596389</v>
      </c>
      <c r="E5" s="289">
        <v>5083.5382800000016</v>
      </c>
      <c r="F5" s="28" t="s">
        <v>687</v>
      </c>
    </row>
    <row r="6" spans="1:6" ht="12.75" x14ac:dyDescent="0.2">
      <c r="A6" s="19" t="s">
        <v>406</v>
      </c>
      <c r="B6" s="28" t="s">
        <v>530</v>
      </c>
      <c r="C6" s="29" t="s">
        <v>47</v>
      </c>
      <c r="D6" s="30">
        <v>195.92014000000003</v>
      </c>
      <c r="E6" s="290">
        <v>169.3759</v>
      </c>
      <c r="F6" s="28" t="s">
        <v>687</v>
      </c>
    </row>
    <row r="7" spans="1:6" ht="12.75" x14ac:dyDescent="0.2">
      <c r="A7" s="19" t="s">
        <v>48</v>
      </c>
      <c r="B7" s="28" t="s">
        <v>530</v>
      </c>
      <c r="C7" s="29" t="s">
        <v>47</v>
      </c>
      <c r="D7" s="30">
        <v>524.93798000000015</v>
      </c>
      <c r="E7" s="290">
        <v>587.89882999999975</v>
      </c>
      <c r="F7" s="28" t="s">
        <v>687</v>
      </c>
    </row>
    <row r="8" spans="1:6" ht="12.75" x14ac:dyDescent="0.2">
      <c r="A8" s="19" t="s">
        <v>49</v>
      </c>
      <c r="B8" s="28" t="s">
        <v>530</v>
      </c>
      <c r="C8" s="29" t="s">
        <v>47</v>
      </c>
      <c r="D8" s="30">
        <v>578.96745999999996</v>
      </c>
      <c r="E8" s="290">
        <v>623.92448000000024</v>
      </c>
      <c r="F8" s="28" t="s">
        <v>687</v>
      </c>
    </row>
    <row r="9" spans="1:6" ht="12.75" x14ac:dyDescent="0.2">
      <c r="A9" s="19" t="s">
        <v>562</v>
      </c>
      <c r="B9" s="28" t="s">
        <v>530</v>
      </c>
      <c r="C9" s="29" t="s">
        <v>47</v>
      </c>
      <c r="D9" s="30">
        <v>1825.4133999999995</v>
      </c>
      <c r="E9" s="290">
        <v>1850.7068400000001</v>
      </c>
      <c r="F9" s="28" t="s">
        <v>687</v>
      </c>
    </row>
    <row r="10" spans="1:6" ht="12.75" x14ac:dyDescent="0.2">
      <c r="A10" s="31" t="s">
        <v>50</v>
      </c>
      <c r="B10" s="32" t="s">
        <v>530</v>
      </c>
      <c r="C10" s="33" t="s">
        <v>506</v>
      </c>
      <c r="D10" s="34">
        <v>28074.508999999998</v>
      </c>
      <c r="E10" s="291">
        <v>23099.420999999998</v>
      </c>
      <c r="F10" s="32" t="s">
        <v>687</v>
      </c>
    </row>
    <row r="11" spans="1:6" ht="12.75" x14ac:dyDescent="0.2">
      <c r="A11" s="35" t="s">
        <v>51</v>
      </c>
      <c r="B11" s="36"/>
      <c r="C11" s="37"/>
      <c r="D11" s="38"/>
      <c r="E11" s="38"/>
      <c r="F11" s="449"/>
    </row>
    <row r="12" spans="1:6" ht="12.75" x14ac:dyDescent="0.2">
      <c r="A12" s="19" t="s">
        <v>52</v>
      </c>
      <c r="B12" s="28" t="s">
        <v>530</v>
      </c>
      <c r="C12" s="29" t="s">
        <v>47</v>
      </c>
      <c r="D12" s="30">
        <v>5310.0219999999999</v>
      </c>
      <c r="E12" s="290">
        <v>4795.9142199999997</v>
      </c>
      <c r="F12" s="25" t="s">
        <v>687</v>
      </c>
    </row>
    <row r="13" spans="1:6" ht="12.75" x14ac:dyDescent="0.2">
      <c r="A13" s="19" t="s">
        <v>53</v>
      </c>
      <c r="B13" s="28" t="s">
        <v>530</v>
      </c>
      <c r="C13" s="29" t="s">
        <v>54</v>
      </c>
      <c r="D13" s="30">
        <v>36519.863549999995</v>
      </c>
      <c r="E13" s="290">
        <v>32858.710619999998</v>
      </c>
      <c r="F13" s="28" t="s">
        <v>687</v>
      </c>
    </row>
    <row r="14" spans="1:6" ht="12.75" x14ac:dyDescent="0.2">
      <c r="A14" s="19" t="s">
        <v>55</v>
      </c>
      <c r="B14" s="28" t="s">
        <v>530</v>
      </c>
      <c r="C14" s="29" t="s">
        <v>56</v>
      </c>
      <c r="D14" s="39">
        <v>67.617976782622307</v>
      </c>
      <c r="E14" s="292">
        <v>62.888857332217093</v>
      </c>
      <c r="F14" s="28" t="s">
        <v>687</v>
      </c>
    </row>
    <row r="15" spans="1:6" ht="12.75" x14ac:dyDescent="0.2">
      <c r="A15" s="19" t="s">
        <v>414</v>
      </c>
      <c r="B15" s="28" t="s">
        <v>530</v>
      </c>
      <c r="C15" s="29" t="s">
        <v>47</v>
      </c>
      <c r="D15" s="30">
        <v>-62.525000000000091</v>
      </c>
      <c r="E15" s="290">
        <v>-460.37899999999968</v>
      </c>
      <c r="F15" s="32" t="s">
        <v>687</v>
      </c>
    </row>
    <row r="16" spans="1:6" ht="12.75" x14ac:dyDescent="0.2">
      <c r="A16" s="23" t="s">
        <v>57</v>
      </c>
      <c r="B16" s="25"/>
      <c r="C16" s="26"/>
      <c r="D16" s="40"/>
      <c r="E16" s="40"/>
      <c r="F16" s="449"/>
    </row>
    <row r="17" spans="1:6" ht="12.75" x14ac:dyDescent="0.2">
      <c r="A17" s="24" t="s">
        <v>58</v>
      </c>
      <c r="B17" s="25" t="s">
        <v>530</v>
      </c>
      <c r="C17" s="26" t="s">
        <v>47</v>
      </c>
      <c r="D17" s="27">
        <v>5323.6090000000004</v>
      </c>
      <c r="E17" s="289">
        <v>4674.0829999999996</v>
      </c>
      <c r="F17" s="25" t="s">
        <v>687</v>
      </c>
    </row>
    <row r="18" spans="1:6" ht="12.75" x14ac:dyDescent="0.2">
      <c r="A18" s="19" t="s">
        <v>59</v>
      </c>
      <c r="B18" s="28" t="s">
        <v>530</v>
      </c>
      <c r="C18" s="29" t="s">
        <v>60</v>
      </c>
      <c r="D18" s="39">
        <v>79.142932754969053</v>
      </c>
      <c r="E18" s="292">
        <v>71.80304271885521</v>
      </c>
      <c r="F18" s="28" t="s">
        <v>687</v>
      </c>
    </row>
    <row r="19" spans="1:6" ht="12.75" x14ac:dyDescent="0.2">
      <c r="A19" s="31" t="s">
        <v>61</v>
      </c>
      <c r="B19" s="32" t="s">
        <v>530</v>
      </c>
      <c r="C19" s="41" t="s">
        <v>47</v>
      </c>
      <c r="D19" s="34">
        <v>15009.300999999999</v>
      </c>
      <c r="E19" s="291">
        <v>15299.527</v>
      </c>
      <c r="F19" s="32" t="s">
        <v>687</v>
      </c>
    </row>
    <row r="20" spans="1:6" ht="12.75" x14ac:dyDescent="0.2">
      <c r="A20" s="23" t="s">
        <v>66</v>
      </c>
      <c r="B20" s="25"/>
      <c r="C20" s="26"/>
      <c r="D20" s="27"/>
      <c r="E20" s="27"/>
      <c r="F20" s="449"/>
    </row>
    <row r="21" spans="1:6" ht="12.75" x14ac:dyDescent="0.2">
      <c r="A21" s="24" t="s">
        <v>67</v>
      </c>
      <c r="B21" s="25" t="s">
        <v>68</v>
      </c>
      <c r="C21" s="26" t="s">
        <v>69</v>
      </c>
      <c r="D21" s="43">
        <v>72.761428571428567</v>
      </c>
      <c r="E21" s="293">
        <v>68.057000000000002</v>
      </c>
      <c r="F21" s="28" t="s">
        <v>687</v>
      </c>
    </row>
    <row r="22" spans="1:6" ht="12.75" x14ac:dyDescent="0.2">
      <c r="A22" s="19" t="s">
        <v>70</v>
      </c>
      <c r="B22" s="28" t="s">
        <v>71</v>
      </c>
      <c r="C22" s="29" t="s">
        <v>72</v>
      </c>
      <c r="D22" s="44">
        <v>1.0806809523809524</v>
      </c>
      <c r="E22" s="294">
        <v>1.1213950000000001</v>
      </c>
      <c r="F22" s="28" t="s">
        <v>687</v>
      </c>
    </row>
    <row r="23" spans="1:6" ht="12.75" x14ac:dyDescent="0.2">
      <c r="A23" s="19" t="s">
        <v>73</v>
      </c>
      <c r="B23" s="28" t="s">
        <v>564</v>
      </c>
      <c r="C23" s="29" t="s">
        <v>74</v>
      </c>
      <c r="D23" s="42">
        <v>152.28452859354834</v>
      </c>
      <c r="E23" s="295">
        <v>148.93095547333331</v>
      </c>
      <c r="F23" s="28" t="s">
        <v>687</v>
      </c>
    </row>
    <row r="24" spans="1:6" ht="12.75" x14ac:dyDescent="0.2">
      <c r="A24" s="19" t="s">
        <v>75</v>
      </c>
      <c r="B24" s="28" t="s">
        <v>564</v>
      </c>
      <c r="C24" s="29" t="s">
        <v>74</v>
      </c>
      <c r="D24" s="42">
        <v>145.43644033870967</v>
      </c>
      <c r="E24" s="295">
        <v>140.62853354666663</v>
      </c>
      <c r="F24" s="28" t="s">
        <v>687</v>
      </c>
    </row>
    <row r="25" spans="1:6" ht="12.75" x14ac:dyDescent="0.2">
      <c r="A25" s="19" t="s">
        <v>76</v>
      </c>
      <c r="B25" s="28" t="s">
        <v>564</v>
      </c>
      <c r="C25" s="29" t="s">
        <v>77</v>
      </c>
      <c r="D25" s="42">
        <v>16.64</v>
      </c>
      <c r="E25" s="295">
        <v>17.670000000000002</v>
      </c>
      <c r="F25" s="28" t="s">
        <v>687</v>
      </c>
    </row>
    <row r="26" spans="1:6" ht="12.75" x14ac:dyDescent="0.2">
      <c r="A26" s="31" t="s">
        <v>623</v>
      </c>
      <c r="B26" s="32" t="s">
        <v>564</v>
      </c>
      <c r="C26" s="33" t="s">
        <v>78</v>
      </c>
      <c r="D26" s="44">
        <v>8.8194020200000001</v>
      </c>
      <c r="E26" s="294">
        <v>7.1558540900000001</v>
      </c>
      <c r="F26" s="32" t="s">
        <v>687</v>
      </c>
    </row>
    <row r="27" spans="1:6" ht="12.75" x14ac:dyDescent="0.2">
      <c r="A27" s="35" t="s">
        <v>79</v>
      </c>
      <c r="B27" s="36"/>
      <c r="C27" s="37"/>
      <c r="D27" s="38"/>
      <c r="E27" s="38"/>
      <c r="F27" s="449"/>
    </row>
    <row r="28" spans="1:6" ht="12.75" x14ac:dyDescent="0.2">
      <c r="A28" s="19" t="s">
        <v>80</v>
      </c>
      <c r="B28" s="28" t="s">
        <v>81</v>
      </c>
      <c r="C28" s="29" t="s">
        <v>415</v>
      </c>
      <c r="D28" s="45">
        <v>3.3056000000000001</v>
      </c>
      <c r="E28" s="296">
        <v>2.8380999999999998</v>
      </c>
      <c r="F28" s="28" t="s">
        <v>686</v>
      </c>
    </row>
    <row r="29" spans="1:6" x14ac:dyDescent="0.2">
      <c r="A29" s="19" t="s">
        <v>82</v>
      </c>
      <c r="B29" s="28" t="s">
        <v>81</v>
      </c>
      <c r="C29" s="29" t="s">
        <v>415</v>
      </c>
      <c r="D29" s="46">
        <v>1</v>
      </c>
      <c r="E29" s="297">
        <v>0.6</v>
      </c>
      <c r="F29" s="615">
        <v>45748</v>
      </c>
    </row>
    <row r="30" spans="1:6" ht="12.75" x14ac:dyDescent="0.2">
      <c r="A30" s="47" t="s">
        <v>83</v>
      </c>
      <c r="B30" s="28" t="s">
        <v>81</v>
      </c>
      <c r="C30" s="29" t="s">
        <v>415</v>
      </c>
      <c r="D30" s="46">
        <v>-1.7</v>
      </c>
      <c r="E30" s="297">
        <v>1.4</v>
      </c>
      <c r="F30" s="615">
        <v>45748</v>
      </c>
    </row>
    <row r="31" spans="1:6" ht="12.75" x14ac:dyDescent="0.2">
      <c r="A31" s="47" t="s">
        <v>84</v>
      </c>
      <c r="B31" s="28" t="s">
        <v>81</v>
      </c>
      <c r="C31" s="29" t="s">
        <v>415</v>
      </c>
      <c r="D31" s="46">
        <v>0</v>
      </c>
      <c r="E31" s="297">
        <v>1.5</v>
      </c>
      <c r="F31" s="615">
        <v>45748</v>
      </c>
    </row>
    <row r="32" spans="1:6" ht="12.75" x14ac:dyDescent="0.2">
      <c r="A32" s="47" t="s">
        <v>85</v>
      </c>
      <c r="B32" s="28" t="s">
        <v>81</v>
      </c>
      <c r="C32" s="29" t="s">
        <v>415</v>
      </c>
      <c r="D32" s="46">
        <v>-1.2</v>
      </c>
      <c r="E32" s="297">
        <v>0.8</v>
      </c>
      <c r="F32" s="615">
        <v>45748</v>
      </c>
    </row>
    <row r="33" spans="1:7" ht="12.75" x14ac:dyDescent="0.2">
      <c r="A33" s="47" t="s">
        <v>86</v>
      </c>
      <c r="B33" s="28" t="s">
        <v>81</v>
      </c>
      <c r="C33" s="29" t="s">
        <v>415</v>
      </c>
      <c r="D33" s="46">
        <v>0.1</v>
      </c>
      <c r="E33" s="297">
        <v>0.6</v>
      </c>
      <c r="F33" s="615">
        <v>45748</v>
      </c>
    </row>
    <row r="34" spans="1:7" ht="12.75" x14ac:dyDescent="0.2">
      <c r="A34" s="47" t="s">
        <v>87</v>
      </c>
      <c r="B34" s="28" t="s">
        <v>81</v>
      </c>
      <c r="C34" s="29" t="s">
        <v>415</v>
      </c>
      <c r="D34" s="46">
        <v>1.1000000000000001</v>
      </c>
      <c r="E34" s="297">
        <v>0.6</v>
      </c>
      <c r="F34" s="615">
        <v>45748</v>
      </c>
    </row>
    <row r="35" spans="1:7" ht="12.75" x14ac:dyDescent="0.2">
      <c r="A35" s="47" t="s">
        <v>88</v>
      </c>
      <c r="B35" s="28" t="s">
        <v>81</v>
      </c>
      <c r="C35" s="29" t="s">
        <v>415</v>
      </c>
      <c r="D35" s="46">
        <v>6.8</v>
      </c>
      <c r="E35" s="297">
        <v>0.6</v>
      </c>
      <c r="F35" s="615">
        <v>45748</v>
      </c>
    </row>
    <row r="36" spans="1:7" x14ac:dyDescent="0.2">
      <c r="A36" s="19" t="s">
        <v>89</v>
      </c>
      <c r="B36" s="28" t="s">
        <v>90</v>
      </c>
      <c r="C36" s="29" t="s">
        <v>415</v>
      </c>
      <c r="D36" s="46">
        <v>1.8</v>
      </c>
      <c r="E36" s="297">
        <v>-1.9</v>
      </c>
      <c r="F36" s="615">
        <v>45748</v>
      </c>
    </row>
    <row r="37" spans="1:7" ht="12.75" x14ac:dyDescent="0.2">
      <c r="A37" s="19" t="s">
        <v>624</v>
      </c>
      <c r="B37" s="28" t="s">
        <v>81</v>
      </c>
      <c r="C37" s="29" t="s">
        <v>415</v>
      </c>
      <c r="D37" s="46">
        <v>3.8</v>
      </c>
      <c r="E37" s="296">
        <v>10.1</v>
      </c>
      <c r="F37" s="615">
        <v>45748</v>
      </c>
      <c r="G37" s="615"/>
    </row>
    <row r="38" spans="1:7" ht="12.75" x14ac:dyDescent="0.2">
      <c r="A38" s="31" t="s">
        <v>91</v>
      </c>
      <c r="B38" s="32" t="s">
        <v>92</v>
      </c>
      <c r="C38" s="33" t="s">
        <v>415</v>
      </c>
      <c r="D38" s="48">
        <v>23.2</v>
      </c>
      <c r="E38" s="670">
        <v>7.1</v>
      </c>
      <c r="F38" s="615">
        <v>45748</v>
      </c>
    </row>
    <row r="39" spans="1:7" ht="12.75" x14ac:dyDescent="0.2">
      <c r="A39" s="35" t="s">
        <v>62</v>
      </c>
      <c r="B39" s="36"/>
      <c r="C39" s="37"/>
      <c r="D39" s="38"/>
      <c r="E39" s="38"/>
      <c r="F39" s="449"/>
    </row>
    <row r="40" spans="1:7" ht="12.75" x14ac:dyDescent="0.2">
      <c r="A40" s="19" t="s">
        <v>63</v>
      </c>
      <c r="B40" s="28" t="s">
        <v>530</v>
      </c>
      <c r="C40" s="29" t="s">
        <v>47</v>
      </c>
      <c r="D40" s="42">
        <v>0.17599999999999999</v>
      </c>
      <c r="E40" s="295">
        <v>6.0000000000000001E-3</v>
      </c>
      <c r="F40" s="28" t="s">
        <v>687</v>
      </c>
    </row>
    <row r="41" spans="1:7" ht="12.75" x14ac:dyDescent="0.2">
      <c r="A41" s="19" t="s">
        <v>50</v>
      </c>
      <c r="B41" s="28" t="s">
        <v>530</v>
      </c>
      <c r="C41" s="29" t="s">
        <v>54</v>
      </c>
      <c r="D41" s="39">
        <v>90.073441305974001</v>
      </c>
      <c r="E41" s="292">
        <v>35.986163419111996</v>
      </c>
      <c r="F41" s="28" t="s">
        <v>687</v>
      </c>
    </row>
    <row r="42" spans="1:7" ht="12.75" x14ac:dyDescent="0.2">
      <c r="A42" s="19" t="s">
        <v>64</v>
      </c>
      <c r="B42" s="28" t="s">
        <v>530</v>
      </c>
      <c r="C42" s="29" t="s">
        <v>60</v>
      </c>
      <c r="D42" s="742">
        <v>3.53061690619363E-3</v>
      </c>
      <c r="E42" s="743">
        <v>1.1802802830472635E-4</v>
      </c>
      <c r="F42" s="615">
        <v>45748</v>
      </c>
    </row>
    <row r="43" spans="1:7" ht="12.75" x14ac:dyDescent="0.2">
      <c r="A43" s="31" t="s">
        <v>65</v>
      </c>
      <c r="B43" s="32" t="s">
        <v>530</v>
      </c>
      <c r="C43" s="33" t="s">
        <v>60</v>
      </c>
      <c r="D43" s="742">
        <v>0.32083710281798339</v>
      </c>
      <c r="E43" s="743">
        <v>0.15578816204575863</v>
      </c>
      <c r="F43" s="615">
        <v>45748</v>
      </c>
    </row>
    <row r="44" spans="1:7" x14ac:dyDescent="0.2">
      <c r="A44" s="35" t="s">
        <v>93</v>
      </c>
      <c r="B44" s="36"/>
      <c r="C44" s="37"/>
      <c r="D44" s="38"/>
      <c r="E44" s="38"/>
      <c r="F44" s="449"/>
    </row>
    <row r="45" spans="1:7" ht="12.75" x14ac:dyDescent="0.2">
      <c r="A45" s="49" t="s">
        <v>94</v>
      </c>
      <c r="B45" s="28" t="s">
        <v>81</v>
      </c>
      <c r="C45" s="29" t="s">
        <v>415</v>
      </c>
      <c r="D45" s="46">
        <v>8.4121165817706807</v>
      </c>
      <c r="E45" s="297">
        <v>-4.3056143517848007</v>
      </c>
      <c r="F45" s="615">
        <v>45748</v>
      </c>
    </row>
    <row r="46" spans="1:7" ht="12.75" x14ac:dyDescent="0.2">
      <c r="A46" s="50" t="s">
        <v>95</v>
      </c>
      <c r="B46" s="28" t="s">
        <v>81</v>
      </c>
      <c r="C46" s="29" t="s">
        <v>415</v>
      </c>
      <c r="D46" s="46">
        <v>9.9862021961204093</v>
      </c>
      <c r="E46" s="297">
        <v>-4.5161192986437984</v>
      </c>
      <c r="F46" s="615">
        <v>45748</v>
      </c>
    </row>
    <row r="47" spans="1:7" ht="12.75" x14ac:dyDescent="0.2">
      <c r="A47" s="50" t="s">
        <v>96</v>
      </c>
      <c r="B47" s="28" t="s">
        <v>81</v>
      </c>
      <c r="C47" s="29" t="s">
        <v>415</v>
      </c>
      <c r="D47" s="46">
        <v>5.4186953404296485</v>
      </c>
      <c r="E47" s="297">
        <v>-2.8054385680339409</v>
      </c>
      <c r="F47" s="615">
        <v>45748</v>
      </c>
    </row>
    <row r="48" spans="1:7" ht="12.75" x14ac:dyDescent="0.2">
      <c r="A48" s="49" t="s">
        <v>97</v>
      </c>
      <c r="B48" s="28" t="s">
        <v>81</v>
      </c>
      <c r="C48" s="29" t="s">
        <v>415</v>
      </c>
      <c r="D48" s="46">
        <v>12.8</v>
      </c>
      <c r="E48" s="297">
        <v>-0.62850614172135078</v>
      </c>
      <c r="F48" s="615">
        <v>45748</v>
      </c>
    </row>
    <row r="49" spans="1:7" ht="12.75" x14ac:dyDescent="0.2">
      <c r="A49" s="299" t="s">
        <v>98</v>
      </c>
      <c r="B49" s="28" t="s">
        <v>81</v>
      </c>
      <c r="C49" s="29" t="s">
        <v>415</v>
      </c>
      <c r="D49" s="46">
        <v>-2.196056926640078</v>
      </c>
      <c r="E49" s="297">
        <v>-5.8632952522629855</v>
      </c>
      <c r="F49" s="615">
        <v>45748</v>
      </c>
    </row>
    <row r="50" spans="1:7" ht="12.75" x14ac:dyDescent="0.2">
      <c r="A50" s="50" t="s">
        <v>99</v>
      </c>
      <c r="B50" s="28" t="s">
        <v>81</v>
      </c>
      <c r="C50" s="29" t="s">
        <v>415</v>
      </c>
      <c r="D50" s="46">
        <v>-2.8300087763949504</v>
      </c>
      <c r="E50" s="297">
        <v>-7.7450480640425772</v>
      </c>
      <c r="F50" s="615">
        <v>45748</v>
      </c>
    </row>
    <row r="51" spans="1:7" ht="12.75" x14ac:dyDescent="0.2">
      <c r="A51" s="50" t="s">
        <v>100</v>
      </c>
      <c r="B51" s="28" t="s">
        <v>81</v>
      </c>
      <c r="C51" s="29" t="s">
        <v>415</v>
      </c>
      <c r="D51" s="46">
        <v>-6.2776455007851801</v>
      </c>
      <c r="E51" s="297">
        <v>1.0080283053038448</v>
      </c>
      <c r="F51" s="615">
        <v>45748</v>
      </c>
    </row>
    <row r="52" spans="1:7" ht="12.75" x14ac:dyDescent="0.2">
      <c r="A52" s="50" t="s">
        <v>101</v>
      </c>
      <c r="B52" s="28" t="s">
        <v>81</v>
      </c>
      <c r="C52" s="29" t="s">
        <v>415</v>
      </c>
      <c r="D52" s="45">
        <v>11.111939664934518</v>
      </c>
      <c r="E52" s="296">
        <v>12.892546618118999</v>
      </c>
      <c r="F52" s="615">
        <v>45748</v>
      </c>
    </row>
    <row r="53" spans="1:7" ht="12.75" x14ac:dyDescent="0.2">
      <c r="A53" s="49" t="s">
        <v>102</v>
      </c>
      <c r="B53" s="28" t="s">
        <v>81</v>
      </c>
      <c r="C53" s="29" t="s">
        <v>415</v>
      </c>
      <c r="D53" s="45">
        <v>7.3667171769120215E-2</v>
      </c>
      <c r="E53" s="296">
        <v>-0.29221022159254834</v>
      </c>
      <c r="F53" s="615">
        <v>45748</v>
      </c>
    </row>
    <row r="54" spans="1:7" ht="12.75" x14ac:dyDescent="0.2">
      <c r="A54" s="51" t="s">
        <v>103</v>
      </c>
      <c r="B54" s="32" t="s">
        <v>81</v>
      </c>
      <c r="C54" s="33" t="s">
        <v>415</v>
      </c>
      <c r="D54" s="48">
        <v>-7.6686582963115573</v>
      </c>
      <c r="E54" s="298">
        <v>19.837834123548426</v>
      </c>
      <c r="F54" s="616">
        <v>45748</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4">
        <f>INDICE!A3</f>
        <v>45777</v>
      </c>
      <c r="C3" s="785"/>
      <c r="D3" s="785" t="s">
        <v>115</v>
      </c>
      <c r="E3" s="785"/>
      <c r="F3" s="785" t="s">
        <v>116</v>
      </c>
      <c r="G3" s="785"/>
      <c r="H3" s="78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592</v>
      </c>
      <c r="B5" s="379">
        <v>33.06815683400513</v>
      </c>
      <c r="C5" s="73">
        <v>-13.27541635834206</v>
      </c>
      <c r="D5" s="85">
        <v>142.39611579333089</v>
      </c>
      <c r="E5" s="86">
        <v>-0.43811441703882115</v>
      </c>
      <c r="F5" s="85">
        <v>421.12544277513132</v>
      </c>
      <c r="G5" s="96">
        <v>1.2971715840565324E-2</v>
      </c>
      <c r="H5" s="380">
        <v>8.0043131622008179</v>
      </c>
    </row>
    <row r="6" spans="1:65" x14ac:dyDescent="0.2">
      <c r="A6" s="84" t="s">
        <v>196</v>
      </c>
      <c r="B6" s="379">
        <v>67.42</v>
      </c>
      <c r="C6" s="86">
        <v>-11.428158541231493</v>
      </c>
      <c r="D6" s="85">
        <v>223.74299999999999</v>
      </c>
      <c r="E6" s="86">
        <v>-4.8998814133488615</v>
      </c>
      <c r="F6" s="85">
        <v>849.35199999999998</v>
      </c>
      <c r="G6" s="86">
        <v>2.8531432287346314</v>
      </c>
      <c r="H6" s="380">
        <v>16.143596901058714</v>
      </c>
    </row>
    <row r="7" spans="1:65" x14ac:dyDescent="0.2">
      <c r="A7" s="84" t="s">
        <v>197</v>
      </c>
      <c r="B7" s="379">
        <v>90.605999999999995</v>
      </c>
      <c r="C7" s="86">
        <v>-2.6139856832692021</v>
      </c>
      <c r="D7" s="85">
        <v>344.46699999999998</v>
      </c>
      <c r="E7" s="86">
        <v>-6.5950990946042314</v>
      </c>
      <c r="F7" s="85">
        <v>1141.3579999999999</v>
      </c>
      <c r="G7" s="86">
        <v>0.20711168315336537</v>
      </c>
      <c r="H7" s="380">
        <v>21.693742372771915</v>
      </c>
    </row>
    <row r="8" spans="1:65" x14ac:dyDescent="0.2">
      <c r="A8" s="84" t="s">
        <v>593</v>
      </c>
      <c r="B8" s="379">
        <v>245.72184316599484</v>
      </c>
      <c r="C8" s="86">
        <v>25.206905917258421</v>
      </c>
      <c r="D8" s="85">
        <v>1062.820613673689</v>
      </c>
      <c r="E8" s="86">
        <v>17.464936756132456</v>
      </c>
      <c r="F8" s="85">
        <v>2849.3960238275722</v>
      </c>
      <c r="G8" s="489">
        <v>26.016457420043054</v>
      </c>
      <c r="H8" s="380">
        <v>54.158347563968555</v>
      </c>
      <c r="J8" s="85"/>
    </row>
    <row r="9" spans="1:65" x14ac:dyDescent="0.2">
      <c r="A9" s="60" t="s">
        <v>198</v>
      </c>
      <c r="B9" s="61">
        <v>436.81599999999997</v>
      </c>
      <c r="C9" s="628">
        <v>8.2460999062475508</v>
      </c>
      <c r="D9" s="61">
        <v>1773.4267294670199</v>
      </c>
      <c r="E9" s="87">
        <v>7.3580260633796284</v>
      </c>
      <c r="F9" s="61">
        <v>5261.2314666027032</v>
      </c>
      <c r="G9" s="87">
        <v>13.218028125848907</v>
      </c>
      <c r="H9" s="87">
        <v>100</v>
      </c>
    </row>
    <row r="10" spans="1:65" x14ac:dyDescent="0.2">
      <c r="H10" s="79" t="s">
        <v>220</v>
      </c>
    </row>
    <row r="11" spans="1:65" x14ac:dyDescent="0.2">
      <c r="A11" s="80" t="s">
        <v>475</v>
      </c>
    </row>
    <row r="12" spans="1:65" x14ac:dyDescent="0.2">
      <c r="A12" s="80" t="s">
        <v>595</v>
      </c>
    </row>
    <row r="13" spans="1:65" x14ac:dyDescent="0.2">
      <c r="A13" s="80" t="s">
        <v>594</v>
      </c>
    </row>
    <row r="14" spans="1:65" x14ac:dyDescent="0.2">
      <c r="A14" s="133" t="s">
        <v>527</v>
      </c>
    </row>
  </sheetData>
  <mergeCells count="3">
    <mergeCell ref="B3:C3"/>
    <mergeCell ref="D3:E3"/>
    <mergeCell ref="F3:H3"/>
  </mergeCells>
  <conditionalFormatting sqref="C9">
    <cfRule type="cellIs" dxfId="155" priority="3" operator="between">
      <formula>0</formula>
      <formula>0.5</formula>
    </cfRule>
    <cfRule type="cellIs" dxfId="154" priority="4" operator="between">
      <formula>0</formula>
      <formula>0.49</formula>
    </cfRule>
  </conditionalFormatting>
  <conditionalFormatting sqref="G5">
    <cfRule type="cellIs" dxfId="153" priority="1" operator="between">
      <formula>0</formula>
      <formula>0.5</formula>
    </cfRule>
    <cfRule type="cellIs" dxfId="152"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topLeftCell="A9"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3" t="s">
        <v>447</v>
      </c>
      <c r="B3" s="803" t="s">
        <v>448</v>
      </c>
      <c r="C3" s="784">
        <f>INDICE!A3</f>
        <v>45777</v>
      </c>
      <c r="D3" s="785"/>
      <c r="E3" s="785" t="s">
        <v>115</v>
      </c>
      <c r="F3" s="785"/>
      <c r="G3" s="785" t="s">
        <v>116</v>
      </c>
      <c r="H3" s="785"/>
      <c r="I3" s="785"/>
    </row>
    <row r="4" spans="1:9" x14ac:dyDescent="0.2">
      <c r="A4" s="804"/>
      <c r="B4" s="804"/>
      <c r="C4" s="82" t="s">
        <v>47</v>
      </c>
      <c r="D4" s="82" t="s">
        <v>445</v>
      </c>
      <c r="E4" s="82" t="s">
        <v>47</v>
      </c>
      <c r="F4" s="82" t="s">
        <v>445</v>
      </c>
      <c r="G4" s="82" t="s">
        <v>47</v>
      </c>
      <c r="H4" s="83" t="s">
        <v>445</v>
      </c>
      <c r="I4" s="83" t="s">
        <v>106</v>
      </c>
    </row>
    <row r="5" spans="1:9" x14ac:dyDescent="0.2">
      <c r="A5" s="386"/>
      <c r="B5" s="390" t="s">
        <v>200</v>
      </c>
      <c r="C5" s="388">
        <v>201.45912000000001</v>
      </c>
      <c r="D5" s="142" t="s">
        <v>142</v>
      </c>
      <c r="E5" s="141">
        <v>841.07207999999991</v>
      </c>
      <c r="F5" s="519">
        <v>89.96516098111195</v>
      </c>
      <c r="G5" s="520">
        <v>2025.8630600000001</v>
      </c>
      <c r="H5" s="519">
        <v>-16.47576377996711</v>
      </c>
      <c r="I5" s="391">
        <v>3.2459244194749717</v>
      </c>
    </row>
    <row r="6" spans="1:9" x14ac:dyDescent="0.2">
      <c r="A6" s="11"/>
      <c r="B6" s="11" t="s">
        <v>231</v>
      </c>
      <c r="C6" s="388">
        <v>869.26050999999995</v>
      </c>
      <c r="D6" s="142">
        <v>-10.778741951028605</v>
      </c>
      <c r="E6" s="144">
        <v>2842.1800800000001</v>
      </c>
      <c r="F6" s="142">
        <v>-24.053572133819927</v>
      </c>
      <c r="G6" s="520">
        <v>9353.9736100000009</v>
      </c>
      <c r="H6" s="521">
        <v>-8.5505383286393855</v>
      </c>
      <c r="I6" s="391">
        <v>14.987336488490714</v>
      </c>
    </row>
    <row r="7" spans="1:9" x14ac:dyDescent="0.2">
      <c r="A7" s="11"/>
      <c r="B7" s="253" t="s">
        <v>201</v>
      </c>
      <c r="C7" s="388">
        <v>828.73703</v>
      </c>
      <c r="D7" s="142">
        <v>30.777192416303233</v>
      </c>
      <c r="E7" s="144">
        <v>2811.8277099999996</v>
      </c>
      <c r="F7" s="142">
        <v>-11.377826163939057</v>
      </c>
      <c r="G7" s="520">
        <v>8095.1507999999994</v>
      </c>
      <c r="H7" s="522">
        <v>8.1052824771060905</v>
      </c>
      <c r="I7" s="391">
        <v>12.970396755767069</v>
      </c>
    </row>
    <row r="8" spans="1:9" x14ac:dyDescent="0.2">
      <c r="A8" s="486" t="s">
        <v>300</v>
      </c>
      <c r="B8" s="228"/>
      <c r="C8" s="146">
        <v>1899.4566600000001</v>
      </c>
      <c r="D8" s="147">
        <v>18.127132458724002</v>
      </c>
      <c r="E8" s="146">
        <v>6495.0798699999996</v>
      </c>
      <c r="F8" s="523">
        <v>-11.726753537961812</v>
      </c>
      <c r="G8" s="524">
        <v>19474.98747</v>
      </c>
      <c r="H8" s="523">
        <v>-3.3128037529828411</v>
      </c>
      <c r="I8" s="525">
        <v>31.203657663732752</v>
      </c>
    </row>
    <row r="9" spans="1:9" x14ac:dyDescent="0.2">
      <c r="A9" s="386"/>
      <c r="B9" s="11" t="s">
        <v>202</v>
      </c>
      <c r="C9" s="388">
        <v>827.98637000000008</v>
      </c>
      <c r="D9" s="698">
        <v>-15.562762140892856</v>
      </c>
      <c r="E9" s="144">
        <v>3471.0375799999997</v>
      </c>
      <c r="F9" s="519">
        <v>8.6358649797824665</v>
      </c>
      <c r="G9" s="520">
        <v>9408.4861099999998</v>
      </c>
      <c r="H9" s="526">
        <v>20.439268808119248</v>
      </c>
      <c r="I9" s="391">
        <v>15.074678746913959</v>
      </c>
    </row>
    <row r="10" spans="1:9" x14ac:dyDescent="0.2">
      <c r="A10" s="386"/>
      <c r="B10" s="11" t="s">
        <v>203</v>
      </c>
      <c r="C10" s="388">
        <v>0</v>
      </c>
      <c r="D10" s="142" t="s">
        <v>142</v>
      </c>
      <c r="E10" s="144">
        <v>0</v>
      </c>
      <c r="F10" s="519" t="s">
        <v>142</v>
      </c>
      <c r="G10" s="144">
        <v>0</v>
      </c>
      <c r="H10" s="519">
        <v>-100</v>
      </c>
      <c r="I10" s="471">
        <v>0</v>
      </c>
    </row>
    <row r="11" spans="1:9" x14ac:dyDescent="0.2">
      <c r="A11" s="11"/>
      <c r="B11" s="11" t="s">
        <v>582</v>
      </c>
      <c r="C11" s="388">
        <v>0</v>
      </c>
      <c r="D11" s="142" t="s">
        <v>142</v>
      </c>
      <c r="E11" s="144">
        <v>0</v>
      </c>
      <c r="F11" s="527" t="s">
        <v>142</v>
      </c>
      <c r="G11" s="144">
        <v>0</v>
      </c>
      <c r="H11" s="527">
        <v>-100</v>
      </c>
      <c r="I11" s="496">
        <v>0</v>
      </c>
    </row>
    <row r="12" spans="1:9" x14ac:dyDescent="0.2">
      <c r="A12" s="632"/>
      <c r="B12" s="11" t="s">
        <v>204</v>
      </c>
      <c r="C12" s="388">
        <v>0</v>
      </c>
      <c r="D12" s="142">
        <v>-100</v>
      </c>
      <c r="E12" s="144">
        <v>744.99425999999994</v>
      </c>
      <c r="F12" s="142">
        <v>106.99886619317927</v>
      </c>
      <c r="G12" s="144">
        <v>3391.4016999999994</v>
      </c>
      <c r="H12" s="521">
        <v>127.11130502909378</v>
      </c>
      <c r="I12" s="496">
        <v>5.4338488181323212</v>
      </c>
    </row>
    <row r="13" spans="1:9" x14ac:dyDescent="0.2">
      <c r="A13" s="11"/>
      <c r="B13" s="11" t="s">
        <v>644</v>
      </c>
      <c r="C13" s="388">
        <v>50.163110000000003</v>
      </c>
      <c r="D13" s="142">
        <v>-64.205032791466138</v>
      </c>
      <c r="E13" s="144">
        <v>602.51321999999993</v>
      </c>
      <c r="F13" s="142">
        <v>43.277979863334117</v>
      </c>
      <c r="G13" s="520">
        <v>2163.0079500000002</v>
      </c>
      <c r="H13" s="521">
        <v>214.63603334181283</v>
      </c>
      <c r="I13" s="391">
        <v>3.4656638264698394</v>
      </c>
    </row>
    <row r="14" spans="1:9" x14ac:dyDescent="0.2">
      <c r="A14" s="486" t="s">
        <v>580</v>
      </c>
      <c r="B14" s="228"/>
      <c r="C14" s="146">
        <v>878.14948000000004</v>
      </c>
      <c r="D14" s="147">
        <v>-26.67581576678889</v>
      </c>
      <c r="E14" s="146">
        <v>4818.5450599999995</v>
      </c>
      <c r="F14" s="523">
        <v>21.204944423254545</v>
      </c>
      <c r="G14" s="524">
        <v>14962.895759999999</v>
      </c>
      <c r="H14" s="523">
        <v>41.162168731082694</v>
      </c>
      <c r="I14" s="525">
        <v>23.974191391516118</v>
      </c>
    </row>
    <row r="15" spans="1:9" x14ac:dyDescent="0.2">
      <c r="A15" s="387"/>
      <c r="B15" s="389" t="s">
        <v>632</v>
      </c>
      <c r="C15" s="388">
        <v>40.76643</v>
      </c>
      <c r="D15" s="142">
        <v>116.14025693093191</v>
      </c>
      <c r="E15" s="144">
        <v>148.06423000000001</v>
      </c>
      <c r="F15" s="527">
        <v>154.23181893497326</v>
      </c>
      <c r="G15" s="144">
        <v>314.80921000000001</v>
      </c>
      <c r="H15" s="527">
        <v>-8.3944327210402214</v>
      </c>
      <c r="I15" s="471">
        <v>0.50440077732333222</v>
      </c>
    </row>
    <row r="16" spans="1:9" x14ac:dyDescent="0.2">
      <c r="A16" s="387"/>
      <c r="B16" s="389" t="s">
        <v>529</v>
      </c>
      <c r="C16" s="388">
        <v>0</v>
      </c>
      <c r="D16" s="142" t="s">
        <v>142</v>
      </c>
      <c r="E16" s="144">
        <v>0</v>
      </c>
      <c r="F16" s="527" t="s">
        <v>142</v>
      </c>
      <c r="G16" s="144">
        <v>259.11694</v>
      </c>
      <c r="H16" s="527">
        <v>-58.429422844309407</v>
      </c>
      <c r="I16" s="470">
        <v>0.4151682409597966</v>
      </c>
    </row>
    <row r="17" spans="1:9" x14ac:dyDescent="0.2">
      <c r="A17" s="387"/>
      <c r="B17" s="389" t="s">
        <v>206</v>
      </c>
      <c r="C17" s="388">
        <v>81.971760000000003</v>
      </c>
      <c r="D17" s="142">
        <v>38.806026256923637</v>
      </c>
      <c r="E17" s="144">
        <v>167.00066000000001</v>
      </c>
      <c r="F17" s="527">
        <v>-37.958050743278179</v>
      </c>
      <c r="G17" s="144">
        <v>455.34389000000004</v>
      </c>
      <c r="H17" s="527">
        <v>-11.962325672770275</v>
      </c>
      <c r="I17" s="470">
        <v>0.72957145080167718</v>
      </c>
    </row>
    <row r="18" spans="1:9" x14ac:dyDescent="0.2">
      <c r="A18" s="387"/>
      <c r="B18" s="389" t="s">
        <v>558</v>
      </c>
      <c r="C18" s="388">
        <v>223.66444000000001</v>
      </c>
      <c r="D18" s="142">
        <v>-38.079216443835904</v>
      </c>
      <c r="E18" s="144">
        <v>849.37326000000007</v>
      </c>
      <c r="F18" s="527">
        <v>-19.766431160094523</v>
      </c>
      <c r="G18" s="520">
        <v>2355.1473999999998</v>
      </c>
      <c r="H18" s="527">
        <v>-18.189104848453919</v>
      </c>
      <c r="I18" s="391">
        <v>3.7735178690325624</v>
      </c>
    </row>
    <row r="19" spans="1:9" x14ac:dyDescent="0.2">
      <c r="A19" s="387"/>
      <c r="B19" s="389" t="s">
        <v>207</v>
      </c>
      <c r="C19" s="388">
        <v>0</v>
      </c>
      <c r="D19" s="73">
        <v>-100</v>
      </c>
      <c r="E19" s="144">
        <v>55.648600000000002</v>
      </c>
      <c r="F19" s="73">
        <v>-86.083086588462066</v>
      </c>
      <c r="G19" s="520">
        <v>838.77371999999991</v>
      </c>
      <c r="H19" s="527">
        <v>-15.238794943680094</v>
      </c>
      <c r="I19" s="391">
        <v>1.3439191196673785</v>
      </c>
    </row>
    <row r="20" spans="1:9" x14ac:dyDescent="0.2">
      <c r="A20" s="387"/>
      <c r="B20" s="389" t="s">
        <v>208</v>
      </c>
      <c r="C20" s="388">
        <v>69.343450000000004</v>
      </c>
      <c r="D20" s="142" t="s">
        <v>142</v>
      </c>
      <c r="E20" s="144">
        <v>136.24664999999999</v>
      </c>
      <c r="F20" s="73" t="s">
        <v>142</v>
      </c>
      <c r="G20" s="520">
        <v>375.81558000000001</v>
      </c>
      <c r="H20" s="527">
        <v>303.51962325413598</v>
      </c>
      <c r="I20" s="391">
        <v>0.602147791934737</v>
      </c>
    </row>
    <row r="21" spans="1:9" x14ac:dyDescent="0.2">
      <c r="A21" s="486" t="s">
        <v>438</v>
      </c>
      <c r="B21" s="228"/>
      <c r="C21" s="146">
        <v>415.74608000000001</v>
      </c>
      <c r="D21" s="147">
        <v>-38.200589325925954</v>
      </c>
      <c r="E21" s="146">
        <v>1356.3334</v>
      </c>
      <c r="F21" s="523">
        <v>-24.053335229069507</v>
      </c>
      <c r="G21" s="524">
        <v>4599.0067399999998</v>
      </c>
      <c r="H21" s="523">
        <v>-15.547414028880901</v>
      </c>
      <c r="I21" s="525">
        <v>7.3687252497194837</v>
      </c>
    </row>
    <row r="22" spans="1:9" x14ac:dyDescent="0.2">
      <c r="A22" s="387"/>
      <c r="B22" s="389" t="s">
        <v>210</v>
      </c>
      <c r="C22" s="388">
        <v>279.41188999999997</v>
      </c>
      <c r="D22" s="142">
        <v>-37.128694246449264</v>
      </c>
      <c r="E22" s="144">
        <v>1138.2161699999999</v>
      </c>
      <c r="F22" s="527">
        <v>-15.003380811607006</v>
      </c>
      <c r="G22" s="144">
        <v>3313.3696199999995</v>
      </c>
      <c r="H22" s="527">
        <v>-19.925879598014081</v>
      </c>
      <c r="I22" s="471">
        <v>5.308822482949318</v>
      </c>
    </row>
    <row r="23" spans="1:9" x14ac:dyDescent="0.2">
      <c r="A23" s="632"/>
      <c r="B23" s="389" t="s">
        <v>211</v>
      </c>
      <c r="C23" s="388">
        <v>0</v>
      </c>
      <c r="D23" s="142">
        <v>-100</v>
      </c>
      <c r="E23" s="144">
        <v>683.13255000000004</v>
      </c>
      <c r="F23" s="527">
        <v>38.595789858947811</v>
      </c>
      <c r="G23" s="144">
        <v>2104.7623199999998</v>
      </c>
      <c r="H23" s="527">
        <v>-15.118777765948202</v>
      </c>
      <c r="I23" s="471">
        <v>3.372340187534093</v>
      </c>
    </row>
    <row r="24" spans="1:9" x14ac:dyDescent="0.2">
      <c r="A24" s="486" t="s">
        <v>337</v>
      </c>
      <c r="B24" s="228"/>
      <c r="C24" s="146">
        <v>279.41188999999997</v>
      </c>
      <c r="D24" s="147">
        <v>-64.585429250567046</v>
      </c>
      <c r="E24" s="146">
        <v>1821.34872</v>
      </c>
      <c r="F24" s="523">
        <v>-0.58285121836461307</v>
      </c>
      <c r="G24" s="524">
        <v>5418.1319400000002</v>
      </c>
      <c r="H24" s="523">
        <v>-18.12461066125254</v>
      </c>
      <c r="I24" s="525">
        <v>8.6811626704834133</v>
      </c>
    </row>
    <row r="25" spans="1:9" x14ac:dyDescent="0.2">
      <c r="A25" s="387"/>
      <c r="B25" s="389" t="s">
        <v>212</v>
      </c>
      <c r="C25" s="388">
        <v>135.42254</v>
      </c>
      <c r="D25" s="142">
        <v>-77.656611929142457</v>
      </c>
      <c r="E25" s="144">
        <v>404.22041999999999</v>
      </c>
      <c r="F25" s="527">
        <v>-77.329740411439928</v>
      </c>
      <c r="G25" s="144">
        <v>2676.3973099999998</v>
      </c>
      <c r="H25" s="527">
        <v>-45.103230295810903</v>
      </c>
      <c r="I25" s="471">
        <v>4.2882382112965338</v>
      </c>
    </row>
    <row r="26" spans="1:9" x14ac:dyDescent="0.2">
      <c r="A26" s="632"/>
      <c r="B26" s="389" t="s">
        <v>213</v>
      </c>
      <c r="C26" s="388">
        <v>438.62788</v>
      </c>
      <c r="D26" s="142">
        <v>-18.54207531162594</v>
      </c>
      <c r="E26" s="144">
        <v>1242.6252899999999</v>
      </c>
      <c r="F26" s="527">
        <v>16.018033462650738</v>
      </c>
      <c r="G26" s="144">
        <v>2735.6171100000001</v>
      </c>
      <c r="H26" s="527">
        <v>12.272270240931125</v>
      </c>
      <c r="I26" s="471">
        <v>4.3831227070612311</v>
      </c>
    </row>
    <row r="27" spans="1:9" x14ac:dyDescent="0.2">
      <c r="A27" s="632"/>
      <c r="B27" s="389" t="s">
        <v>682</v>
      </c>
      <c r="C27" s="388">
        <v>0</v>
      </c>
      <c r="D27" s="142" t="s">
        <v>142</v>
      </c>
      <c r="E27" s="144">
        <v>68.596040000000002</v>
      </c>
      <c r="F27" s="527" t="s">
        <v>142</v>
      </c>
      <c r="G27" s="144">
        <v>68.596040000000002</v>
      </c>
      <c r="H27" s="527" t="s">
        <v>142</v>
      </c>
      <c r="I27" s="471">
        <v>0.10990750841534269</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603</v>
      </c>
      <c r="C29" s="388">
        <v>0</v>
      </c>
      <c r="D29" s="142" t="s">
        <v>142</v>
      </c>
      <c r="E29" s="144">
        <v>289.26580000000001</v>
      </c>
      <c r="F29" s="142">
        <v>122.20242076410261</v>
      </c>
      <c r="G29" s="144">
        <v>410.82679999999999</v>
      </c>
      <c r="H29" s="142">
        <v>56.090864337049787</v>
      </c>
      <c r="I29" s="496">
        <v>0.65824426567843131</v>
      </c>
    </row>
    <row r="30" spans="1:9" x14ac:dyDescent="0.2">
      <c r="A30" s="387"/>
      <c r="B30" s="389" t="s">
        <v>636</v>
      </c>
      <c r="C30" s="388">
        <v>0</v>
      </c>
      <c r="D30" s="142" t="s">
        <v>142</v>
      </c>
      <c r="E30" s="144">
        <v>124.07404</v>
      </c>
      <c r="F30" s="142" t="s">
        <v>142</v>
      </c>
      <c r="G30" s="144">
        <v>378.34714999999994</v>
      </c>
      <c r="H30" s="142">
        <v>188.19914813981981</v>
      </c>
      <c r="I30" s="471">
        <v>0.60620398163721867</v>
      </c>
    </row>
    <row r="31" spans="1:9" x14ac:dyDescent="0.2">
      <c r="A31" s="387"/>
      <c r="B31" s="389" t="s">
        <v>541</v>
      </c>
      <c r="C31" s="388">
        <v>0</v>
      </c>
      <c r="D31" s="142">
        <v>-100</v>
      </c>
      <c r="E31" s="144">
        <v>411.82617000000005</v>
      </c>
      <c r="F31" s="142">
        <v>40.702307255042378</v>
      </c>
      <c r="G31" s="144">
        <v>1243.6855800000001</v>
      </c>
      <c r="H31" s="142">
        <v>47.586135908316649</v>
      </c>
      <c r="I31" s="471">
        <v>1.9926862155583671</v>
      </c>
    </row>
    <row r="32" spans="1:9" x14ac:dyDescent="0.2">
      <c r="A32" s="387"/>
      <c r="B32" s="389" t="s">
        <v>216</v>
      </c>
      <c r="C32" s="388">
        <v>477.59788000000003</v>
      </c>
      <c r="D32" s="142">
        <v>30.032135995050709</v>
      </c>
      <c r="E32" s="144">
        <v>1666.33799</v>
      </c>
      <c r="F32" s="142">
        <v>10.993451941950132</v>
      </c>
      <c r="G32" s="144">
        <v>4038.0314399999997</v>
      </c>
      <c r="H32" s="142">
        <v>-11.087771478098679</v>
      </c>
      <c r="I32" s="471">
        <v>6.4699066370772762</v>
      </c>
    </row>
    <row r="33" spans="1:9" x14ac:dyDescent="0.2">
      <c r="A33" s="387"/>
      <c r="B33" s="389" t="s">
        <v>217</v>
      </c>
      <c r="C33" s="388">
        <v>271.50180999999998</v>
      </c>
      <c r="D33" s="142">
        <v>-29.652479346209269</v>
      </c>
      <c r="E33" s="144">
        <v>1503.2118600000001</v>
      </c>
      <c r="F33" s="73">
        <v>-46.443013286118045</v>
      </c>
      <c r="G33" s="144">
        <v>6086.5814900000005</v>
      </c>
      <c r="H33" s="527">
        <v>-18.734110529964784</v>
      </c>
      <c r="I33" s="471">
        <v>9.7521811220129351</v>
      </c>
    </row>
    <row r="34" spans="1:9" x14ac:dyDescent="0.2">
      <c r="A34" s="632"/>
      <c r="B34" s="389" t="s">
        <v>670</v>
      </c>
      <c r="C34" s="388">
        <v>0</v>
      </c>
      <c r="D34" s="142" t="s">
        <v>142</v>
      </c>
      <c r="E34" s="144">
        <v>136.33276000000001</v>
      </c>
      <c r="F34" s="73" t="s">
        <v>142</v>
      </c>
      <c r="G34" s="144">
        <v>273.70127000000002</v>
      </c>
      <c r="H34" s="527" t="s">
        <v>142</v>
      </c>
      <c r="I34" s="471">
        <v>0.4385358781033859</v>
      </c>
    </row>
    <row r="35" spans="1:9" x14ac:dyDescent="0.2">
      <c r="A35" s="632"/>
      <c r="B35" s="389" t="s">
        <v>218</v>
      </c>
      <c r="C35" s="388">
        <v>0</v>
      </c>
      <c r="D35" s="142" t="s">
        <v>142</v>
      </c>
      <c r="E35" s="144">
        <v>22.978919999999999</v>
      </c>
      <c r="F35" s="73" t="s">
        <v>142</v>
      </c>
      <c r="G35" s="144">
        <v>45.708739999999999</v>
      </c>
      <c r="H35" s="73">
        <v>101.10954282506196</v>
      </c>
      <c r="I35" s="471">
        <v>7.3236497707516515E-2</v>
      </c>
    </row>
    <row r="36" spans="1:9" x14ac:dyDescent="0.2">
      <c r="A36" s="486" t="s">
        <v>439</v>
      </c>
      <c r="B36" s="228"/>
      <c r="C36" s="146">
        <v>1323.15011</v>
      </c>
      <c r="D36" s="147">
        <v>-34.630222867025452</v>
      </c>
      <c r="E36" s="146">
        <v>5869.4692900000009</v>
      </c>
      <c r="F36" s="523">
        <v>-22.617672178712741</v>
      </c>
      <c r="G36" s="524">
        <v>17957.49293</v>
      </c>
      <c r="H36" s="523">
        <v>-13.17021677972588</v>
      </c>
      <c r="I36" s="525">
        <v>28.772263024548238</v>
      </c>
    </row>
    <row r="37" spans="1:9" x14ac:dyDescent="0.2">
      <c r="A37" s="150" t="s">
        <v>186</v>
      </c>
      <c r="B37" s="150"/>
      <c r="C37" s="150">
        <v>4795.9142199999997</v>
      </c>
      <c r="D37" s="665">
        <v>-23.770467653784479</v>
      </c>
      <c r="E37" s="150">
        <v>20360.776339999997</v>
      </c>
      <c r="F37" s="659">
        <v>-9.6538827297604151</v>
      </c>
      <c r="G37" s="150">
        <v>62412.514839999996</v>
      </c>
      <c r="H37" s="659">
        <v>-1.6916961827371988</v>
      </c>
      <c r="I37" s="660">
        <v>100</v>
      </c>
    </row>
    <row r="38" spans="1:9" x14ac:dyDescent="0.2">
      <c r="A38" s="151" t="s">
        <v>522</v>
      </c>
      <c r="B38" s="472"/>
      <c r="C38" s="152">
        <v>1467.1394600000001</v>
      </c>
      <c r="D38" s="528">
        <v>-49.23335026097719</v>
      </c>
      <c r="E38" s="152">
        <v>7679.6100900000001</v>
      </c>
      <c r="F38" s="528">
        <v>-21.451921760857307</v>
      </c>
      <c r="G38" s="152">
        <v>23324.276059999997</v>
      </c>
      <c r="H38" s="528">
        <v>-18.332132942408609</v>
      </c>
      <c r="I38" s="529">
        <v>37.371152436003968</v>
      </c>
    </row>
    <row r="39" spans="1:9" x14ac:dyDescent="0.2">
      <c r="A39" s="151" t="s">
        <v>523</v>
      </c>
      <c r="B39" s="472"/>
      <c r="C39" s="152">
        <v>3328.7747600000012</v>
      </c>
      <c r="D39" s="528">
        <v>-2.1364603515348444</v>
      </c>
      <c r="E39" s="152">
        <v>12681.166250000004</v>
      </c>
      <c r="F39" s="528">
        <v>-0.61361864708531</v>
      </c>
      <c r="G39" s="152">
        <v>39088.238779999992</v>
      </c>
      <c r="H39" s="528">
        <v>11.915399101596851</v>
      </c>
      <c r="I39" s="529">
        <v>62.628847563996018</v>
      </c>
    </row>
    <row r="40" spans="1:9" x14ac:dyDescent="0.2">
      <c r="A40" s="153" t="s">
        <v>524</v>
      </c>
      <c r="B40" s="473"/>
      <c r="C40" s="154">
        <v>2050.77187</v>
      </c>
      <c r="D40" s="530">
        <v>7.8990393549623938</v>
      </c>
      <c r="E40" s="154">
        <v>6853.9757799999998</v>
      </c>
      <c r="F40" s="530">
        <v>-14.613083874422706</v>
      </c>
      <c r="G40" s="154">
        <v>21144.92066</v>
      </c>
      <c r="H40" s="530">
        <v>-5.1748307085551071</v>
      </c>
      <c r="I40" s="531">
        <v>33.879296026136544</v>
      </c>
    </row>
    <row r="41" spans="1:9" x14ac:dyDescent="0.2">
      <c r="A41" s="153" t="s">
        <v>525</v>
      </c>
      <c r="B41" s="473"/>
      <c r="C41" s="154">
        <v>2745.1423500000014</v>
      </c>
      <c r="D41" s="530">
        <v>-37.47928895322741</v>
      </c>
      <c r="E41" s="154">
        <v>13506.800560000003</v>
      </c>
      <c r="F41" s="530">
        <v>-6.9103387716911282</v>
      </c>
      <c r="G41" s="154">
        <v>41267.594179999985</v>
      </c>
      <c r="H41" s="530">
        <v>0.19405984560500431</v>
      </c>
      <c r="I41" s="531">
        <v>66.120703973863442</v>
      </c>
    </row>
    <row r="42" spans="1:9" x14ac:dyDescent="0.2">
      <c r="A42" s="693" t="s">
        <v>643</v>
      </c>
      <c r="B42" s="694"/>
      <c r="C42" s="706">
        <v>81.971760000000003</v>
      </c>
      <c r="D42" s="700">
        <v>38.806026256923637</v>
      </c>
      <c r="E42" s="479">
        <v>167.00066000000001</v>
      </c>
      <c r="F42" s="695">
        <v>-37.958050743278179</v>
      </c>
      <c r="G42" s="479">
        <v>455.34389000000004</v>
      </c>
      <c r="H42" s="695">
        <v>-11.962325672770275</v>
      </c>
      <c r="I42" s="696">
        <v>0.72957145080167718</v>
      </c>
    </row>
    <row r="43" spans="1:9" s="84" customFormat="1" ht="12.75" x14ac:dyDescent="0.2">
      <c r="I43" s="79" t="s">
        <v>220</v>
      </c>
    </row>
    <row r="44" spans="1:9" s="1" customFormat="1" x14ac:dyDescent="0.2">
      <c r="A44" s="80" t="s">
        <v>475</v>
      </c>
    </row>
    <row r="45" spans="1:9" s="1" customFormat="1" x14ac:dyDescent="0.2">
      <c r="A45" s="428"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51" priority="12" operator="between">
      <formula>-0.5</formula>
      <formula>0.5</formula>
    </cfRule>
    <cfRule type="cellIs" dxfId="150" priority="13" operator="between">
      <formula>0</formula>
      <formula>0.49</formula>
    </cfRule>
  </conditionalFormatting>
  <conditionalFormatting sqref="D18:D19">
    <cfRule type="cellIs" dxfId="149" priority="36" stopIfTrue="1" operator="equal">
      <formula>0</formula>
    </cfRule>
    <cfRule type="cellIs" dxfId="148" priority="37" operator="between">
      <formula>0</formula>
      <formula>0.5</formula>
    </cfRule>
    <cfRule type="cellIs" dxfId="147" priority="38" operator="between">
      <formula>0</formula>
      <formula>0.49</formula>
    </cfRule>
  </conditionalFormatting>
  <conditionalFormatting sqref="F18:F20 F23 F26:F35">
    <cfRule type="cellIs" dxfId="146" priority="47" operator="between">
      <formula>0</formula>
      <formula>0.5</formula>
    </cfRule>
    <cfRule type="cellIs" dxfId="145" priority="48" operator="between">
      <formula>0</formula>
      <formula>0.49</formula>
    </cfRule>
  </conditionalFormatting>
  <conditionalFormatting sqref="F23 F26:F35 F18:F20">
    <cfRule type="cellIs" dxfId="144" priority="46" stopIfTrue="1" operator="equal">
      <formula>0</formula>
    </cfRule>
  </conditionalFormatting>
  <conditionalFormatting sqref="F23">
    <cfRule type="cellIs" dxfId="143" priority="32" operator="between">
      <formula>0</formula>
      <formula>0.5</formula>
    </cfRule>
    <cfRule type="cellIs" dxfId="142" priority="33" operator="between">
      <formula>0</formula>
      <formula>0.49</formula>
    </cfRule>
  </conditionalFormatting>
  <conditionalFormatting sqref="F26:F27">
    <cfRule type="cellIs" dxfId="141" priority="1" operator="between">
      <formula>0</formula>
      <formula>0.5</formula>
    </cfRule>
    <cfRule type="cellIs" dxfId="140" priority="2" operator="between">
      <formula>0</formula>
      <formula>0.49</formula>
    </cfRule>
  </conditionalFormatting>
  <conditionalFormatting sqref="H35">
    <cfRule type="cellIs" dxfId="139" priority="3" stopIfTrue="1" operator="equal">
      <formula>0</formula>
    </cfRule>
    <cfRule type="cellIs" dxfId="138" priority="4" operator="between">
      <formula>0</formula>
      <formula>0.5</formula>
    </cfRule>
    <cfRule type="cellIs" dxfId="137" priority="5" operator="between">
      <formula>0</formula>
      <formula>0.49</formula>
    </cfRule>
  </conditionalFormatting>
  <conditionalFormatting sqref="I37">
    <cfRule type="cellIs" dxfId="136" priority="18" operator="between">
      <formula>0.00001</formula>
      <formula>0.499</formula>
    </cfRule>
  </conditionalFormatting>
  <conditionalFormatting sqref="I37:I41">
    <cfRule type="cellIs" dxfId="135" priority="42" operator="between">
      <formula>0</formula>
      <formula>0.5</formula>
    </cfRule>
    <cfRule type="cellIs" dxfId="134"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4">
        <f>INDICE!A3</f>
        <v>45777</v>
      </c>
      <c r="C3" s="785"/>
      <c r="D3" s="785" t="s">
        <v>115</v>
      </c>
      <c r="E3" s="785"/>
      <c r="F3" s="785" t="s">
        <v>116</v>
      </c>
      <c r="G3" s="785"/>
      <c r="H3" s="1"/>
    </row>
    <row r="4" spans="1:8" x14ac:dyDescent="0.2">
      <c r="A4" s="66"/>
      <c r="B4" s="606" t="s">
        <v>56</v>
      </c>
      <c r="C4" s="606" t="s">
        <v>445</v>
      </c>
      <c r="D4" s="606" t="s">
        <v>56</v>
      </c>
      <c r="E4" s="606" t="s">
        <v>445</v>
      </c>
      <c r="F4" s="606" t="s">
        <v>56</v>
      </c>
      <c r="G4" s="607" t="s">
        <v>445</v>
      </c>
      <c r="H4" s="1"/>
    </row>
    <row r="5" spans="1:8" x14ac:dyDescent="0.2">
      <c r="A5" s="157" t="s">
        <v>8</v>
      </c>
      <c r="B5" s="392">
        <v>62.888857332217093</v>
      </c>
      <c r="C5" s="475">
        <v>-23.659328650011421</v>
      </c>
      <c r="D5" s="392">
        <v>69.730343333676259</v>
      </c>
      <c r="E5" s="475">
        <v>-10.078251394997991</v>
      </c>
      <c r="F5" s="392">
        <v>71.742358108236758</v>
      </c>
      <c r="G5" s="475">
        <v>-6.6957045991419868</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4">
        <f>INDICE!A3</f>
        <v>45777</v>
      </c>
      <c r="C3" s="785"/>
      <c r="D3" s="785" t="s">
        <v>115</v>
      </c>
      <c r="E3" s="785"/>
      <c r="F3" s="785" t="s">
        <v>116</v>
      </c>
      <c r="G3" s="785"/>
      <c r="H3" s="785"/>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61.85499999999999</v>
      </c>
      <c r="C6" s="394">
        <v>-39.687198338484954</v>
      </c>
      <c r="D6" s="233">
        <v>283.34100000000001</v>
      </c>
      <c r="E6" s="394">
        <v>-23.057851688517658</v>
      </c>
      <c r="F6" s="233">
        <v>967.71300000000008</v>
      </c>
      <c r="G6" s="394">
        <v>-8.3629411341365891</v>
      </c>
      <c r="H6" s="394">
        <v>4.8420859227787494</v>
      </c>
    </row>
    <row r="7" spans="1:8" x14ac:dyDescent="0.2">
      <c r="A7" s="1" t="s">
        <v>48</v>
      </c>
      <c r="B7" s="456">
        <v>219.404</v>
      </c>
      <c r="C7" s="397">
        <v>843.34852523862742</v>
      </c>
      <c r="D7" s="456">
        <v>450.97999999999996</v>
      </c>
      <c r="E7" s="397">
        <v>150.41506332839143</v>
      </c>
      <c r="F7" s="233">
        <v>1032.825</v>
      </c>
      <c r="G7" s="394">
        <v>97.480124358989102</v>
      </c>
      <c r="H7" s="394">
        <v>5.1678828259969247</v>
      </c>
    </row>
    <row r="8" spans="1:8" x14ac:dyDescent="0.2">
      <c r="A8" s="1" t="s">
        <v>49</v>
      </c>
      <c r="B8" s="456">
        <v>154.99600000000001</v>
      </c>
      <c r="C8" s="397">
        <v>165.16346466391803</v>
      </c>
      <c r="D8" s="233">
        <v>596.95799999999997</v>
      </c>
      <c r="E8" s="394">
        <v>200.23235696467364</v>
      </c>
      <c r="F8" s="233">
        <v>1961.2990000000002</v>
      </c>
      <c r="G8" s="394">
        <v>47.410118714322785</v>
      </c>
      <c r="H8" s="394">
        <v>9.8136309817683944</v>
      </c>
    </row>
    <row r="9" spans="1:8" x14ac:dyDescent="0.2">
      <c r="A9" s="1" t="s">
        <v>122</v>
      </c>
      <c r="B9" s="456">
        <v>751.97800000000018</v>
      </c>
      <c r="C9" s="394">
        <v>8.1936031538207299</v>
      </c>
      <c r="D9" s="233">
        <v>2567.2980000000002</v>
      </c>
      <c r="E9" s="394">
        <v>-4.5943258236563613</v>
      </c>
      <c r="F9" s="233">
        <v>7996.2349999999997</v>
      </c>
      <c r="G9" s="394">
        <v>5.734122463649002</v>
      </c>
      <c r="H9" s="394">
        <v>40.010268466715573</v>
      </c>
    </row>
    <row r="10" spans="1:8" x14ac:dyDescent="0.2">
      <c r="A10" s="1" t="s">
        <v>123</v>
      </c>
      <c r="B10" s="456">
        <v>582.18999999999994</v>
      </c>
      <c r="C10" s="394">
        <v>5.8155956182648554</v>
      </c>
      <c r="D10" s="233">
        <v>2097.2129999999997</v>
      </c>
      <c r="E10" s="394">
        <v>-3.9989947696896464</v>
      </c>
      <c r="F10" s="233">
        <v>6024.3010000000004</v>
      </c>
      <c r="G10" s="394">
        <v>-3.5356022150475148</v>
      </c>
      <c r="H10" s="394">
        <v>30.143423790609347</v>
      </c>
    </row>
    <row r="11" spans="1:8" x14ac:dyDescent="0.2">
      <c r="A11" s="1" t="s">
        <v>225</v>
      </c>
      <c r="B11" s="456">
        <v>258.63099999999997</v>
      </c>
      <c r="C11" s="394">
        <v>110.71280175328538</v>
      </c>
      <c r="D11" s="233">
        <v>793.48400000000004</v>
      </c>
      <c r="E11" s="394">
        <v>32.109719042663897</v>
      </c>
      <c r="F11" s="233">
        <v>2003.0839999999998</v>
      </c>
      <c r="G11" s="394">
        <v>12.760674238897385</v>
      </c>
      <c r="H11" s="394">
        <v>10.022708012131021</v>
      </c>
    </row>
    <row r="12" spans="1:8" x14ac:dyDescent="0.2">
      <c r="A12" s="168" t="s">
        <v>226</v>
      </c>
      <c r="B12" s="457">
        <v>2029.0539999999999</v>
      </c>
      <c r="C12" s="170">
        <v>30.718475073313776</v>
      </c>
      <c r="D12" s="169">
        <v>6789.2740000000003</v>
      </c>
      <c r="E12" s="170">
        <v>9.0943653082028497</v>
      </c>
      <c r="F12" s="169">
        <v>19985.456999999999</v>
      </c>
      <c r="G12" s="170">
        <v>8.0667189801806227</v>
      </c>
      <c r="H12" s="170">
        <v>100</v>
      </c>
    </row>
    <row r="13" spans="1:8" x14ac:dyDescent="0.2">
      <c r="A13" s="145" t="s">
        <v>227</v>
      </c>
      <c r="B13" s="458"/>
      <c r="C13" s="172"/>
      <c r="D13" s="171"/>
      <c r="E13" s="172"/>
      <c r="F13" s="171"/>
      <c r="G13" s="172"/>
      <c r="H13" s="172"/>
    </row>
    <row r="14" spans="1:8" x14ac:dyDescent="0.2">
      <c r="A14" s="1" t="s">
        <v>406</v>
      </c>
      <c r="B14" s="456">
        <v>40.760000000000005</v>
      </c>
      <c r="C14" s="701">
        <v>-16.210993709657505</v>
      </c>
      <c r="D14" s="233">
        <v>148.267</v>
      </c>
      <c r="E14" s="394">
        <v>-23.710560437977232</v>
      </c>
      <c r="F14" s="233">
        <v>498.41399999999999</v>
      </c>
      <c r="G14" s="394">
        <v>-8.9212293095823618</v>
      </c>
      <c r="H14" s="394">
        <v>2.4768437270302677</v>
      </c>
    </row>
    <row r="15" spans="1:8" x14ac:dyDescent="0.2">
      <c r="A15" s="1" t="s">
        <v>48</v>
      </c>
      <c r="B15" s="456">
        <v>545.774</v>
      </c>
      <c r="C15" s="394">
        <v>27.037633607686868</v>
      </c>
      <c r="D15" s="233">
        <v>1328.6059999999998</v>
      </c>
      <c r="E15" s="394">
        <v>13.377764882577814</v>
      </c>
      <c r="F15" s="233">
        <v>3730.0119999999997</v>
      </c>
      <c r="G15" s="394">
        <v>-1.9283248228602592</v>
      </c>
      <c r="H15" s="394">
        <v>18.536110189416071</v>
      </c>
    </row>
    <row r="16" spans="1:8" x14ac:dyDescent="0.2">
      <c r="A16" s="1" t="s">
        <v>49</v>
      </c>
      <c r="B16" s="456">
        <v>82.305000000000007</v>
      </c>
      <c r="C16" s="468">
        <v>64.120919659414952</v>
      </c>
      <c r="D16" s="233">
        <v>221.02200000000002</v>
      </c>
      <c r="E16" s="394">
        <v>15.389675479263254</v>
      </c>
      <c r="F16" s="233">
        <v>457.26299999999998</v>
      </c>
      <c r="G16" s="394">
        <v>-7.3676341890315218</v>
      </c>
      <c r="H16" s="394">
        <v>2.2723458673974672</v>
      </c>
    </row>
    <row r="17" spans="1:8" x14ac:dyDescent="0.2">
      <c r="A17" s="1" t="s">
        <v>122</v>
      </c>
      <c r="B17" s="456">
        <v>357.98699999999997</v>
      </c>
      <c r="C17" s="394">
        <v>-59.313232431031729</v>
      </c>
      <c r="D17" s="233">
        <v>2105.5189999999998</v>
      </c>
      <c r="E17" s="394">
        <v>-39.221628187516124</v>
      </c>
      <c r="F17" s="233">
        <v>8256.6839999999993</v>
      </c>
      <c r="G17" s="394">
        <v>-10.77645929891411</v>
      </c>
      <c r="H17" s="394">
        <v>41.031182854958281</v>
      </c>
    </row>
    <row r="18" spans="1:8" x14ac:dyDescent="0.2">
      <c r="A18" s="1" t="s">
        <v>123</v>
      </c>
      <c r="B18" s="456">
        <v>224.399</v>
      </c>
      <c r="C18" s="394">
        <v>36.276075668782056</v>
      </c>
      <c r="D18" s="233">
        <v>755.29100000000005</v>
      </c>
      <c r="E18" s="394">
        <v>-20.141026305244036</v>
      </c>
      <c r="F18" s="233">
        <v>2250.9949999999999</v>
      </c>
      <c r="G18" s="394">
        <v>-4.7814134259774352</v>
      </c>
      <c r="H18" s="394">
        <v>11.186208343518636</v>
      </c>
    </row>
    <row r="19" spans="1:8" x14ac:dyDescent="0.2">
      <c r="A19" s="1" t="s">
        <v>225</v>
      </c>
      <c r="B19" s="456">
        <v>317.45</v>
      </c>
      <c r="C19" s="394">
        <v>-17.415894025952397</v>
      </c>
      <c r="D19" s="233">
        <v>1556.453</v>
      </c>
      <c r="E19" s="394">
        <v>-12.397000751950795</v>
      </c>
      <c r="F19" s="233">
        <v>4929.5810000000001</v>
      </c>
      <c r="G19" s="394">
        <v>-11.266766471538938</v>
      </c>
      <c r="H19" s="394">
        <v>24.497309017679267</v>
      </c>
    </row>
    <row r="20" spans="1:8" x14ac:dyDescent="0.2">
      <c r="A20" s="173" t="s">
        <v>228</v>
      </c>
      <c r="B20" s="459">
        <v>1568.6750000000002</v>
      </c>
      <c r="C20" s="175">
        <v>-19.856508831149327</v>
      </c>
      <c r="D20" s="174">
        <v>6115.1580000000004</v>
      </c>
      <c r="E20" s="175">
        <v>-21.03851490648438</v>
      </c>
      <c r="F20" s="174">
        <v>20122.949000000001</v>
      </c>
      <c r="G20" s="175">
        <v>-8.6055187000813085</v>
      </c>
      <c r="H20" s="175">
        <v>100</v>
      </c>
    </row>
    <row r="21" spans="1:8" x14ac:dyDescent="0.2">
      <c r="A21" s="145" t="s">
        <v>450</v>
      </c>
      <c r="B21" s="460"/>
      <c r="C21" s="396"/>
      <c r="D21" s="395"/>
      <c r="E21" s="396"/>
      <c r="F21" s="395"/>
      <c r="G21" s="396"/>
      <c r="H21" s="396"/>
    </row>
    <row r="22" spans="1:8" x14ac:dyDescent="0.2">
      <c r="A22" s="1" t="s">
        <v>406</v>
      </c>
      <c r="B22" s="456">
        <v>-21.094999999999985</v>
      </c>
      <c r="C22" s="394">
        <v>-60.870694292444995</v>
      </c>
      <c r="D22" s="233">
        <v>-135.07400000000001</v>
      </c>
      <c r="E22" s="394">
        <v>-22.328411077376053</v>
      </c>
      <c r="F22" s="233">
        <v>-469.29900000000009</v>
      </c>
      <c r="G22" s="394">
        <v>-7.7624736140756365</v>
      </c>
      <c r="H22" s="397" t="s">
        <v>451</v>
      </c>
    </row>
    <row r="23" spans="1:8" x14ac:dyDescent="0.2">
      <c r="A23" s="1" t="s">
        <v>48</v>
      </c>
      <c r="B23" s="456">
        <v>326.37</v>
      </c>
      <c r="C23" s="394">
        <v>-19.684120898321183</v>
      </c>
      <c r="D23" s="233">
        <v>877.62599999999975</v>
      </c>
      <c r="E23" s="394">
        <v>-11.507067830807676</v>
      </c>
      <c r="F23" s="233">
        <v>2697.1869999999999</v>
      </c>
      <c r="G23" s="394">
        <v>-17.777487835905369</v>
      </c>
      <c r="H23" s="397" t="s">
        <v>451</v>
      </c>
    </row>
    <row r="24" spans="1:8" x14ac:dyDescent="0.2">
      <c r="A24" s="1" t="s">
        <v>49</v>
      </c>
      <c r="B24" s="456">
        <v>-72.691000000000003</v>
      </c>
      <c r="C24" s="397">
        <v>775.37331406551107</v>
      </c>
      <c r="D24" s="233">
        <v>-375.93599999999992</v>
      </c>
      <c r="E24" s="394">
        <v>5058.2875960482897</v>
      </c>
      <c r="F24" s="233">
        <v>-1504.0360000000003</v>
      </c>
      <c r="G24" s="394">
        <v>79.720937346526966</v>
      </c>
      <c r="H24" s="397" t="s">
        <v>451</v>
      </c>
    </row>
    <row r="25" spans="1:8" x14ac:dyDescent="0.2">
      <c r="A25" s="1" t="s">
        <v>122</v>
      </c>
      <c r="B25" s="456">
        <v>-393.99100000000021</v>
      </c>
      <c r="C25" s="394">
        <v>-313.16283523867747</v>
      </c>
      <c r="D25" s="233">
        <v>-461.77900000000045</v>
      </c>
      <c r="E25" s="394">
        <v>-159.71313632360872</v>
      </c>
      <c r="F25" s="233">
        <v>260.44899999999961</v>
      </c>
      <c r="G25" s="394">
        <v>-84.601053718849499</v>
      </c>
      <c r="H25" s="397" t="s">
        <v>451</v>
      </c>
    </row>
    <row r="26" spans="1:8" x14ac:dyDescent="0.2">
      <c r="A26" s="1" t="s">
        <v>123</v>
      </c>
      <c r="B26" s="456">
        <v>-357.79099999999994</v>
      </c>
      <c r="C26" s="394">
        <v>-7.1945487746674752</v>
      </c>
      <c r="D26" s="233">
        <v>-1341.9219999999996</v>
      </c>
      <c r="E26" s="394">
        <v>8.3249582456471884</v>
      </c>
      <c r="F26" s="233">
        <v>-3773.3060000000005</v>
      </c>
      <c r="G26" s="394">
        <v>-2.7767571553646926</v>
      </c>
      <c r="H26" s="397" t="s">
        <v>451</v>
      </c>
    </row>
    <row r="27" spans="1:8" x14ac:dyDescent="0.2">
      <c r="A27" s="1" t="s">
        <v>225</v>
      </c>
      <c r="B27" s="456">
        <v>58.819000000000017</v>
      </c>
      <c r="C27" s="394">
        <v>-77.520398998681458</v>
      </c>
      <c r="D27" s="233">
        <v>762.96899999999994</v>
      </c>
      <c r="E27" s="394">
        <v>-35.126482989778822</v>
      </c>
      <c r="F27" s="233">
        <v>2926.4970000000003</v>
      </c>
      <c r="G27" s="394">
        <v>-22.561088554323966</v>
      </c>
      <c r="H27" s="397" t="s">
        <v>451</v>
      </c>
    </row>
    <row r="28" spans="1:8" x14ac:dyDescent="0.2">
      <c r="A28" s="173" t="s">
        <v>229</v>
      </c>
      <c r="B28" s="459">
        <v>-460.37899999999968</v>
      </c>
      <c r="C28" s="175">
        <v>-213.64548594054304</v>
      </c>
      <c r="D28" s="174">
        <v>-674.11599999999999</v>
      </c>
      <c r="E28" s="175">
        <v>-144.3153924129852</v>
      </c>
      <c r="F28" s="174">
        <v>137.49200000000201</v>
      </c>
      <c r="G28" s="175">
        <v>-96.098474003116223</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805" t="s">
        <v>447</v>
      </c>
      <c r="B3" s="803" t="s">
        <v>448</v>
      </c>
      <c r="C3" s="788">
        <f>INDICE!A3</f>
        <v>45777</v>
      </c>
      <c r="D3" s="786">
        <v>41671</v>
      </c>
      <c r="E3" s="786">
        <v>41671</v>
      </c>
      <c r="F3" s="785" t="s">
        <v>116</v>
      </c>
      <c r="G3" s="785"/>
      <c r="H3" s="785"/>
    </row>
    <row r="4" spans="1:8" x14ac:dyDescent="0.2">
      <c r="A4" s="806"/>
      <c r="B4" s="804"/>
      <c r="C4" s="82" t="s">
        <v>456</v>
      </c>
      <c r="D4" s="82" t="s">
        <v>457</v>
      </c>
      <c r="E4" s="82" t="s">
        <v>230</v>
      </c>
      <c r="F4" s="82" t="s">
        <v>456</v>
      </c>
      <c r="G4" s="82" t="s">
        <v>457</v>
      </c>
      <c r="H4" s="82" t="s">
        <v>230</v>
      </c>
    </row>
    <row r="5" spans="1:8" x14ac:dyDescent="0.2">
      <c r="A5" s="398"/>
      <c r="B5" s="532" t="s">
        <v>200</v>
      </c>
      <c r="C5" s="141">
        <v>0</v>
      </c>
      <c r="D5" s="141">
        <v>7.7460000000000004</v>
      </c>
      <c r="E5" s="177">
        <v>7.7460000000000004</v>
      </c>
      <c r="F5" s="143">
        <v>59.58</v>
      </c>
      <c r="G5" s="141">
        <v>234.46499999999997</v>
      </c>
      <c r="H5" s="176">
        <v>174.88499999999999</v>
      </c>
    </row>
    <row r="6" spans="1:8" x14ac:dyDescent="0.2">
      <c r="A6" s="398"/>
      <c r="B6" s="532" t="s">
        <v>231</v>
      </c>
      <c r="C6" s="141">
        <v>171.37899999999999</v>
      </c>
      <c r="D6" s="144">
        <v>94.284999999999997</v>
      </c>
      <c r="E6" s="177">
        <v>-77.093999999999994</v>
      </c>
      <c r="F6" s="143">
        <v>2208.9809999999998</v>
      </c>
      <c r="G6" s="141">
        <v>1387.3500000000001</v>
      </c>
      <c r="H6" s="177">
        <v>-821.63099999999963</v>
      </c>
    </row>
    <row r="7" spans="1:8" x14ac:dyDescent="0.2">
      <c r="A7" s="398"/>
      <c r="B7" s="648" t="s">
        <v>201</v>
      </c>
      <c r="C7" s="141">
        <v>6.8390000000000004</v>
      </c>
      <c r="D7" s="96">
        <v>0.02</v>
      </c>
      <c r="E7" s="687">
        <v>-6.8190000000000008</v>
      </c>
      <c r="F7" s="143">
        <v>6.8390000000000004</v>
      </c>
      <c r="G7" s="141">
        <v>33.749000000000002</v>
      </c>
      <c r="H7" s="177">
        <v>26.910000000000004</v>
      </c>
    </row>
    <row r="8" spans="1:8" x14ac:dyDescent="0.2">
      <c r="A8" s="486" t="s">
        <v>300</v>
      </c>
      <c r="B8" s="647"/>
      <c r="C8" s="146">
        <v>178.21799999999999</v>
      </c>
      <c r="D8" s="178">
        <v>102.05099999999999</v>
      </c>
      <c r="E8" s="178">
        <v>-76.167000000000002</v>
      </c>
      <c r="F8" s="146">
        <v>2275.3999999999996</v>
      </c>
      <c r="G8" s="178">
        <v>1655.5640000000001</v>
      </c>
      <c r="H8" s="178">
        <v>-619.83599999999956</v>
      </c>
    </row>
    <row r="9" spans="1:8" x14ac:dyDescent="0.2">
      <c r="A9" s="398"/>
      <c r="B9" s="533" t="s">
        <v>561</v>
      </c>
      <c r="C9" s="144">
        <v>0</v>
      </c>
      <c r="D9" s="144">
        <v>34.118000000000002</v>
      </c>
      <c r="E9" s="179">
        <v>34.118000000000002</v>
      </c>
      <c r="F9" s="144">
        <v>44.408000000000001</v>
      </c>
      <c r="G9" s="143">
        <v>61.127000000000002</v>
      </c>
      <c r="H9" s="179">
        <v>16.719000000000001</v>
      </c>
    </row>
    <row r="10" spans="1:8" x14ac:dyDescent="0.2">
      <c r="A10" s="398"/>
      <c r="B10" s="533" t="s">
        <v>202</v>
      </c>
      <c r="C10" s="144">
        <v>0</v>
      </c>
      <c r="D10" s="141">
        <v>0</v>
      </c>
      <c r="E10" s="179">
        <v>0</v>
      </c>
      <c r="F10" s="144">
        <v>26.853000000000002</v>
      </c>
      <c r="G10" s="141">
        <v>44.177</v>
      </c>
      <c r="H10" s="179">
        <v>17.323999999999998</v>
      </c>
    </row>
    <row r="11" spans="1:8" x14ac:dyDescent="0.2">
      <c r="A11" s="398"/>
      <c r="B11" s="648" t="s">
        <v>232</v>
      </c>
      <c r="C11" s="144">
        <v>26.161000000000001</v>
      </c>
      <c r="D11" s="144">
        <v>129.66500000000002</v>
      </c>
      <c r="E11" s="179">
        <v>103.50400000000002</v>
      </c>
      <c r="F11" s="144">
        <v>55.733000000000004</v>
      </c>
      <c r="G11" s="141">
        <v>522.49700000000007</v>
      </c>
      <c r="H11" s="177">
        <v>466.76400000000007</v>
      </c>
    </row>
    <row r="12" spans="1:8" x14ac:dyDescent="0.2">
      <c r="A12" s="632" t="s">
        <v>454</v>
      </c>
      <c r="C12" s="146">
        <v>26.161000000000001</v>
      </c>
      <c r="D12" s="722">
        <v>163.78300000000002</v>
      </c>
      <c r="E12" s="178">
        <v>137.62200000000001</v>
      </c>
      <c r="F12" s="146">
        <v>126.994</v>
      </c>
      <c r="G12" s="146">
        <v>627.80100000000004</v>
      </c>
      <c r="H12" s="178">
        <v>500.80700000000002</v>
      </c>
    </row>
    <row r="13" spans="1:8" x14ac:dyDescent="0.2">
      <c r="A13" s="650"/>
      <c r="B13" s="649" t="s">
        <v>233</v>
      </c>
      <c r="C13" s="144">
        <v>51.037999999999997</v>
      </c>
      <c r="D13" s="141">
        <v>49.912999999999997</v>
      </c>
      <c r="E13" s="179">
        <v>-1.125</v>
      </c>
      <c r="F13" s="144">
        <v>667.75399999999991</v>
      </c>
      <c r="G13" s="141">
        <v>694.85599999999999</v>
      </c>
      <c r="H13" s="179">
        <v>27.102000000000089</v>
      </c>
    </row>
    <row r="14" spans="1:8" x14ac:dyDescent="0.2">
      <c r="A14" s="398"/>
      <c r="B14" s="533" t="s">
        <v>234</v>
      </c>
      <c r="C14" s="144">
        <v>43.987000000000002</v>
      </c>
      <c r="D14" s="141">
        <v>190.553</v>
      </c>
      <c r="E14" s="179">
        <v>146.566</v>
      </c>
      <c r="F14" s="144">
        <v>613.54599999999994</v>
      </c>
      <c r="G14" s="141">
        <v>3316.1779999999999</v>
      </c>
      <c r="H14" s="179">
        <v>2702.6320000000001</v>
      </c>
    </row>
    <row r="15" spans="1:8" x14ac:dyDescent="0.2">
      <c r="A15" s="398"/>
      <c r="B15" s="533" t="s">
        <v>581</v>
      </c>
      <c r="C15" s="96">
        <v>210.196</v>
      </c>
      <c r="D15" s="144">
        <v>51.71</v>
      </c>
      <c r="E15" s="177">
        <v>-158.48599999999999</v>
      </c>
      <c r="F15" s="144">
        <v>2126.5879999999997</v>
      </c>
      <c r="G15" s="144">
        <v>789.22</v>
      </c>
      <c r="H15" s="177">
        <v>-1337.3679999999997</v>
      </c>
    </row>
    <row r="16" spans="1:8" x14ac:dyDescent="0.2">
      <c r="A16" s="398"/>
      <c r="B16" s="533" t="s">
        <v>235</v>
      </c>
      <c r="C16" s="144">
        <v>4.8339999999999996</v>
      </c>
      <c r="D16" s="96">
        <v>10.141999999999999</v>
      </c>
      <c r="E16" s="177">
        <v>5.3079999999999998</v>
      </c>
      <c r="F16" s="144">
        <v>366.60900000000004</v>
      </c>
      <c r="G16" s="141">
        <v>110.532</v>
      </c>
      <c r="H16" s="177">
        <v>-256.07700000000006</v>
      </c>
    </row>
    <row r="17" spans="1:8" x14ac:dyDescent="0.2">
      <c r="A17" s="398"/>
      <c r="B17" s="533" t="s">
        <v>206</v>
      </c>
      <c r="C17" s="144">
        <v>315.91500000000002</v>
      </c>
      <c r="D17" s="96">
        <v>75.317999999999998</v>
      </c>
      <c r="E17" s="687">
        <v>-240.59700000000004</v>
      </c>
      <c r="F17" s="144">
        <v>3199.605</v>
      </c>
      <c r="G17" s="141">
        <v>1549.6019999999996</v>
      </c>
      <c r="H17" s="177">
        <v>-1650.0030000000004</v>
      </c>
    </row>
    <row r="18" spans="1:8" x14ac:dyDescent="0.2">
      <c r="A18" s="398"/>
      <c r="B18" s="533" t="s">
        <v>280</v>
      </c>
      <c r="C18" s="143">
        <v>13.461</v>
      </c>
      <c r="D18" s="143">
        <v>49.673999999999999</v>
      </c>
      <c r="E18" s="179">
        <v>36.213000000000001</v>
      </c>
      <c r="F18" s="144">
        <v>96.102000000000004</v>
      </c>
      <c r="G18" s="141">
        <v>511.89099999999996</v>
      </c>
      <c r="H18" s="177">
        <v>415.78899999999999</v>
      </c>
    </row>
    <row r="19" spans="1:8" x14ac:dyDescent="0.2">
      <c r="A19" s="398"/>
      <c r="B19" s="533" t="s">
        <v>540</v>
      </c>
      <c r="C19" s="144">
        <v>228.22900000000001</v>
      </c>
      <c r="D19" s="141">
        <v>37.286000000000001</v>
      </c>
      <c r="E19" s="177">
        <v>-190.94300000000001</v>
      </c>
      <c r="F19" s="144">
        <v>2520.6089999999999</v>
      </c>
      <c r="G19" s="141">
        <v>862.69399999999996</v>
      </c>
      <c r="H19" s="177">
        <v>-1657.915</v>
      </c>
    </row>
    <row r="20" spans="1:8" x14ac:dyDescent="0.2">
      <c r="A20" s="398"/>
      <c r="B20" s="533" t="s">
        <v>236</v>
      </c>
      <c r="C20" s="96">
        <v>116.187</v>
      </c>
      <c r="D20" s="141">
        <v>117.877</v>
      </c>
      <c r="E20" s="177">
        <v>1.6899999999999977</v>
      </c>
      <c r="F20" s="144">
        <v>398.52600000000007</v>
      </c>
      <c r="G20" s="141">
        <v>1903.2939999999999</v>
      </c>
      <c r="H20" s="177">
        <v>1504.7679999999998</v>
      </c>
    </row>
    <row r="21" spans="1:8" x14ac:dyDescent="0.2">
      <c r="A21" s="398"/>
      <c r="B21" s="533" t="s">
        <v>208</v>
      </c>
      <c r="C21" s="96">
        <v>13.138999999999999</v>
      </c>
      <c r="D21" s="144">
        <v>84.597999999999999</v>
      </c>
      <c r="E21" s="177">
        <v>71.459000000000003</v>
      </c>
      <c r="F21" s="144">
        <v>851.81499999999994</v>
      </c>
      <c r="G21" s="144">
        <v>740.71199999999999</v>
      </c>
      <c r="H21" s="177">
        <v>-111.10299999999995</v>
      </c>
    </row>
    <row r="22" spans="1:8" x14ac:dyDescent="0.2">
      <c r="A22" s="398"/>
      <c r="B22" s="533" t="s">
        <v>237</v>
      </c>
      <c r="C22" s="96">
        <v>67.748000000000005</v>
      </c>
      <c r="D22" s="96">
        <v>5.3730000000000002</v>
      </c>
      <c r="E22" s="687">
        <v>-62.375000000000007</v>
      </c>
      <c r="F22" s="144">
        <v>531.61400000000003</v>
      </c>
      <c r="G22" s="96">
        <v>9.86</v>
      </c>
      <c r="H22" s="177">
        <v>-521.75400000000002</v>
      </c>
    </row>
    <row r="23" spans="1:8" x14ac:dyDescent="0.2">
      <c r="A23" s="398"/>
      <c r="B23" s="533" t="s">
        <v>238</v>
      </c>
      <c r="C23" s="96">
        <v>104.824</v>
      </c>
      <c r="D23" s="96">
        <v>7.718</v>
      </c>
      <c r="E23" s="687">
        <v>-97.105999999999995</v>
      </c>
      <c r="F23" s="144">
        <v>772.55700000000002</v>
      </c>
      <c r="G23" s="141">
        <v>484.29700000000003</v>
      </c>
      <c r="H23" s="177">
        <v>-288.26</v>
      </c>
    </row>
    <row r="24" spans="1:8" x14ac:dyDescent="0.2">
      <c r="A24" s="398"/>
      <c r="B24" s="651" t="s">
        <v>239</v>
      </c>
      <c r="C24" s="144">
        <v>85.955999999999676</v>
      </c>
      <c r="D24" s="141">
        <v>89.634999999999877</v>
      </c>
      <c r="E24" s="177">
        <v>3.679000000000201</v>
      </c>
      <c r="F24" s="144">
        <v>751.11399999999958</v>
      </c>
      <c r="G24" s="141">
        <v>1342.132999999998</v>
      </c>
      <c r="H24" s="177">
        <v>591.01899999999841</v>
      </c>
    </row>
    <row r="25" spans="1:8" x14ac:dyDescent="0.2">
      <c r="A25" s="632" t="s">
        <v>438</v>
      </c>
      <c r="C25" s="146">
        <v>1255.5139999999999</v>
      </c>
      <c r="D25" s="146">
        <v>769.7969999999998</v>
      </c>
      <c r="E25" s="178">
        <v>-485.7170000000001</v>
      </c>
      <c r="F25" s="146">
        <v>12896.438999999998</v>
      </c>
      <c r="G25" s="146">
        <v>12315.268999999998</v>
      </c>
      <c r="H25" s="178">
        <v>-581.17000000000007</v>
      </c>
    </row>
    <row r="26" spans="1:8" x14ac:dyDescent="0.2">
      <c r="A26" s="650"/>
      <c r="B26" s="649" t="s">
        <v>210</v>
      </c>
      <c r="C26" s="144">
        <v>104.319</v>
      </c>
      <c r="D26" s="141">
        <v>0</v>
      </c>
      <c r="E26" s="179">
        <v>-104.319</v>
      </c>
      <c r="F26" s="144">
        <v>629.10199999999986</v>
      </c>
      <c r="G26" s="141">
        <v>311.18899999999996</v>
      </c>
      <c r="H26" s="179">
        <v>-317.9129999999999</v>
      </c>
    </row>
    <row r="27" spans="1:8" x14ac:dyDescent="0.2">
      <c r="A27" s="399"/>
      <c r="B27" s="533" t="s">
        <v>667</v>
      </c>
      <c r="C27" s="144">
        <v>0</v>
      </c>
      <c r="D27" s="144">
        <v>21.504999999999999</v>
      </c>
      <c r="E27" s="177">
        <v>21.504999999999999</v>
      </c>
      <c r="F27" s="144">
        <v>29.003</v>
      </c>
      <c r="G27" s="96">
        <v>208.86100000000002</v>
      </c>
      <c r="H27" s="177">
        <v>179.858</v>
      </c>
    </row>
    <row r="28" spans="1:8" x14ac:dyDescent="0.2">
      <c r="A28" s="399"/>
      <c r="B28" s="533" t="s">
        <v>240</v>
      </c>
      <c r="C28" s="141">
        <v>0.74299999999999999</v>
      </c>
      <c r="D28" s="144">
        <v>3.4809999999999999</v>
      </c>
      <c r="E28" s="177">
        <v>2.738</v>
      </c>
      <c r="F28" s="144">
        <v>184.34899999999999</v>
      </c>
      <c r="G28" s="96">
        <v>36.57</v>
      </c>
      <c r="H28" s="177">
        <v>-147.779</v>
      </c>
    </row>
    <row r="29" spans="1:8" x14ac:dyDescent="0.2">
      <c r="A29" s="399"/>
      <c r="B29" s="533" t="s">
        <v>660</v>
      </c>
      <c r="C29" s="141">
        <v>93.01</v>
      </c>
      <c r="D29" s="144">
        <v>0</v>
      </c>
      <c r="E29" s="177">
        <v>-93.01</v>
      </c>
      <c r="F29" s="144">
        <v>596.70600000000013</v>
      </c>
      <c r="G29" s="144">
        <v>0</v>
      </c>
      <c r="H29" s="177">
        <v>-596.70600000000013</v>
      </c>
    </row>
    <row r="30" spans="1:8" x14ac:dyDescent="0.2">
      <c r="A30" s="399"/>
      <c r="B30" s="651" t="s">
        <v>517</v>
      </c>
      <c r="C30" s="96">
        <v>17.22399999999999</v>
      </c>
      <c r="D30" s="144">
        <v>0</v>
      </c>
      <c r="E30" s="683">
        <v>-17.22399999999999</v>
      </c>
      <c r="F30" s="144">
        <v>216.89400000000023</v>
      </c>
      <c r="G30" s="141">
        <v>63.90400000000011</v>
      </c>
      <c r="H30" s="177">
        <v>-152.99000000000012</v>
      </c>
    </row>
    <row r="31" spans="1:8" x14ac:dyDescent="0.2">
      <c r="A31" s="632" t="s">
        <v>337</v>
      </c>
      <c r="C31" s="146">
        <v>215.29599999999999</v>
      </c>
      <c r="D31" s="146">
        <v>24.985999999999997</v>
      </c>
      <c r="E31" s="178">
        <v>-190.31</v>
      </c>
      <c r="F31" s="146">
        <v>1656.0540000000003</v>
      </c>
      <c r="G31" s="146">
        <v>620.52400000000011</v>
      </c>
      <c r="H31" s="178">
        <v>-1035.5300000000002</v>
      </c>
    </row>
    <row r="32" spans="1:8" x14ac:dyDescent="0.2">
      <c r="A32" s="650"/>
      <c r="B32" s="649" t="s">
        <v>213</v>
      </c>
      <c r="C32" s="144">
        <v>91.95</v>
      </c>
      <c r="D32" s="141">
        <v>0</v>
      </c>
      <c r="E32" s="179">
        <v>-91.95</v>
      </c>
      <c r="F32" s="144">
        <v>814.351</v>
      </c>
      <c r="G32" s="141">
        <v>0</v>
      </c>
      <c r="H32" s="179">
        <v>-814.351</v>
      </c>
    </row>
    <row r="33" spans="1:8" x14ac:dyDescent="0.2">
      <c r="A33" s="399"/>
      <c r="B33" s="533" t="s">
        <v>216</v>
      </c>
      <c r="C33" s="144">
        <v>0</v>
      </c>
      <c r="D33" s="144">
        <v>0</v>
      </c>
      <c r="E33" s="177">
        <v>0</v>
      </c>
      <c r="F33" s="144">
        <v>174.79700000000003</v>
      </c>
      <c r="G33" s="144">
        <v>107.628</v>
      </c>
      <c r="H33" s="177">
        <v>-67.169000000000025</v>
      </c>
    </row>
    <row r="34" spans="1:8" x14ac:dyDescent="0.2">
      <c r="A34" s="399"/>
      <c r="B34" s="533" t="s">
        <v>241</v>
      </c>
      <c r="C34" s="96">
        <v>52.2</v>
      </c>
      <c r="D34" s="144">
        <v>239.50899999999999</v>
      </c>
      <c r="E34" s="683">
        <v>187.30899999999997</v>
      </c>
      <c r="F34" s="144">
        <v>159.11000000000001</v>
      </c>
      <c r="G34" s="144">
        <v>3142.3729999999996</v>
      </c>
      <c r="H34" s="177">
        <v>2983.2629999999995</v>
      </c>
    </row>
    <row r="35" spans="1:8" x14ac:dyDescent="0.2">
      <c r="A35" s="399"/>
      <c r="B35" s="533" t="s">
        <v>218</v>
      </c>
      <c r="C35" s="144">
        <v>0</v>
      </c>
      <c r="D35" s="96">
        <v>20.402000000000001</v>
      </c>
      <c r="E35" s="687">
        <v>20.402000000000001</v>
      </c>
      <c r="F35" s="144">
        <v>7.3760000000000003</v>
      </c>
      <c r="G35" s="144">
        <v>417.09299999999996</v>
      </c>
      <c r="H35" s="177">
        <v>409.71699999999998</v>
      </c>
    </row>
    <row r="36" spans="1:8" x14ac:dyDescent="0.2">
      <c r="A36" s="399"/>
      <c r="B36" s="651" t="s">
        <v>219</v>
      </c>
      <c r="C36" s="144">
        <v>15.125</v>
      </c>
      <c r="D36" s="96">
        <v>247.98500000000001</v>
      </c>
      <c r="E36" s="687">
        <v>232.86</v>
      </c>
      <c r="F36" s="144">
        <v>228.31799999999998</v>
      </c>
      <c r="G36" s="144">
        <v>1100.9830000000006</v>
      </c>
      <c r="H36" s="177">
        <v>872.66500000000065</v>
      </c>
    </row>
    <row r="37" spans="1:8" x14ac:dyDescent="0.2">
      <c r="A37" s="632" t="s">
        <v>439</v>
      </c>
      <c r="C37" s="146">
        <v>159.27500000000001</v>
      </c>
      <c r="D37" s="146">
        <v>507.89600000000002</v>
      </c>
      <c r="E37" s="178">
        <v>348.62099999999998</v>
      </c>
      <c r="F37" s="146">
        <v>1383.952</v>
      </c>
      <c r="G37" s="146">
        <v>4768.0770000000002</v>
      </c>
      <c r="H37" s="178">
        <v>3384.125</v>
      </c>
    </row>
    <row r="38" spans="1:8" x14ac:dyDescent="0.2">
      <c r="A38" s="650"/>
      <c r="B38" s="649" t="s">
        <v>533</v>
      </c>
      <c r="C38" s="144">
        <v>5.5659999999999998</v>
      </c>
      <c r="D38" s="96">
        <v>5.0000000000000001E-3</v>
      </c>
      <c r="E38" s="687">
        <v>-5.5609999999999999</v>
      </c>
      <c r="F38" s="144">
        <v>105.92400000000001</v>
      </c>
      <c r="G38" s="141">
        <v>95.728999999999985</v>
      </c>
      <c r="H38" s="179">
        <v>-10.195000000000022</v>
      </c>
    </row>
    <row r="39" spans="1:8" x14ac:dyDescent="0.2">
      <c r="A39" s="399"/>
      <c r="B39" s="533" t="s">
        <v>633</v>
      </c>
      <c r="C39" s="144">
        <v>0</v>
      </c>
      <c r="D39" s="141">
        <v>0</v>
      </c>
      <c r="E39" s="177">
        <v>0</v>
      </c>
      <c r="F39" s="404">
        <v>43.064</v>
      </c>
      <c r="G39" s="96">
        <v>1.2E-2</v>
      </c>
      <c r="H39" s="177">
        <v>-43.052</v>
      </c>
    </row>
    <row r="40" spans="1:8" x14ac:dyDescent="0.2">
      <c r="A40" s="399"/>
      <c r="B40" s="533" t="s">
        <v>605</v>
      </c>
      <c r="C40" s="141">
        <v>69.334999999999994</v>
      </c>
      <c r="D40" s="141">
        <v>0</v>
      </c>
      <c r="E40" s="179">
        <v>-69.334999999999994</v>
      </c>
      <c r="F40" s="96">
        <v>813.97</v>
      </c>
      <c r="G40" s="141">
        <v>3.89</v>
      </c>
      <c r="H40" s="177">
        <v>-810.08</v>
      </c>
    </row>
    <row r="41" spans="1:8" x14ac:dyDescent="0.2">
      <c r="A41" s="399"/>
      <c r="B41" s="533" t="s">
        <v>679</v>
      </c>
      <c r="C41" s="144">
        <v>10.057</v>
      </c>
      <c r="D41" s="144">
        <v>0</v>
      </c>
      <c r="E41" s="177">
        <v>-10.057</v>
      </c>
      <c r="F41" s="96">
        <v>172.92499999999998</v>
      </c>
      <c r="G41" s="141">
        <v>0</v>
      </c>
      <c r="H41" s="177">
        <v>-172.92499999999998</v>
      </c>
    </row>
    <row r="42" spans="1:8" x14ac:dyDescent="0.2">
      <c r="A42" s="399"/>
      <c r="B42" s="533" t="s">
        <v>601</v>
      </c>
      <c r="C42" s="144">
        <v>109.63200000000001</v>
      </c>
      <c r="D42" s="144">
        <v>0</v>
      </c>
      <c r="E42" s="177">
        <v>-109.63200000000001</v>
      </c>
      <c r="F42" s="144">
        <v>502.98399999999998</v>
      </c>
      <c r="G42" s="144">
        <v>30.111999999999998</v>
      </c>
      <c r="H42" s="177">
        <v>-472.87199999999996</v>
      </c>
    </row>
    <row r="43" spans="1:8" x14ac:dyDescent="0.2">
      <c r="A43" s="399"/>
      <c r="B43" s="651" t="s">
        <v>242</v>
      </c>
      <c r="C43" s="141">
        <v>0</v>
      </c>
      <c r="D43" s="141">
        <v>0.157</v>
      </c>
      <c r="E43" s="687">
        <v>0.157</v>
      </c>
      <c r="F43" s="141">
        <v>7.7509999999999764</v>
      </c>
      <c r="G43" s="144">
        <v>5.9709999999999752</v>
      </c>
      <c r="H43" s="179">
        <v>-1.7800000000000011</v>
      </c>
    </row>
    <row r="44" spans="1:8" x14ac:dyDescent="0.2">
      <c r="A44" s="486" t="s">
        <v>455</v>
      </c>
      <c r="B44" s="476"/>
      <c r="C44" s="146">
        <v>194.59</v>
      </c>
      <c r="D44" s="722">
        <v>0.16200000000000001</v>
      </c>
      <c r="E44" s="178">
        <v>-194.428</v>
      </c>
      <c r="F44" s="146">
        <v>1646.6179999999999</v>
      </c>
      <c r="G44" s="146">
        <v>135.71399999999997</v>
      </c>
      <c r="H44" s="178">
        <v>-1510.904</v>
      </c>
    </row>
    <row r="45" spans="1:8" x14ac:dyDescent="0.2">
      <c r="A45" s="150" t="s">
        <v>114</v>
      </c>
      <c r="B45" s="150"/>
      <c r="C45" s="150">
        <v>2029.0540000000001</v>
      </c>
      <c r="D45" s="180">
        <v>1568.6750000000004</v>
      </c>
      <c r="E45" s="150">
        <v>-460.37899999999968</v>
      </c>
      <c r="F45" s="150">
        <v>19985.456999999999</v>
      </c>
      <c r="G45" s="180">
        <v>20122.949000000001</v>
      </c>
      <c r="H45" s="150">
        <v>137.49200000000201</v>
      </c>
    </row>
    <row r="46" spans="1:8" x14ac:dyDescent="0.2">
      <c r="A46" s="225" t="s">
        <v>440</v>
      </c>
      <c r="B46" s="152"/>
      <c r="C46" s="152">
        <v>290.02199999999999</v>
      </c>
      <c r="D46" s="735">
        <v>130.37299999999999</v>
      </c>
      <c r="E46" s="152">
        <v>-159.649</v>
      </c>
      <c r="F46" s="152">
        <v>2545.279</v>
      </c>
      <c r="G46" s="152">
        <v>714.51699999999994</v>
      </c>
      <c r="H46" s="152">
        <v>-1830.7620000000002</v>
      </c>
    </row>
    <row r="47" spans="1:8" x14ac:dyDescent="0.2">
      <c r="A47" s="225" t="s">
        <v>441</v>
      </c>
      <c r="B47" s="152"/>
      <c r="C47" s="152">
        <v>1739.0320000000002</v>
      </c>
      <c r="D47" s="697">
        <v>1438.3020000000004</v>
      </c>
      <c r="E47" s="152">
        <v>-300.72999999999979</v>
      </c>
      <c r="F47" s="152">
        <v>17440.178</v>
      </c>
      <c r="G47" s="152">
        <v>19408.432000000001</v>
      </c>
      <c r="H47" s="152">
        <v>1968.2540000000008</v>
      </c>
    </row>
    <row r="48" spans="1:8" x14ac:dyDescent="0.2">
      <c r="A48" s="480" t="s">
        <v>442</v>
      </c>
      <c r="B48" s="154"/>
      <c r="C48" s="154">
        <v>1166.0820000000001</v>
      </c>
      <c r="D48" s="154">
        <v>703.93799999999987</v>
      </c>
      <c r="E48" s="154">
        <v>-462.14400000000023</v>
      </c>
      <c r="F48" s="154">
        <v>12351.508</v>
      </c>
      <c r="G48" s="154">
        <v>11778.999</v>
      </c>
      <c r="H48" s="154">
        <v>-572.50900000000001</v>
      </c>
    </row>
    <row r="49" spans="1:147" x14ac:dyDescent="0.2">
      <c r="A49" s="480" t="s">
        <v>443</v>
      </c>
      <c r="B49" s="154"/>
      <c r="C49" s="154">
        <v>862.97199999999998</v>
      </c>
      <c r="D49" s="154">
        <v>864.73700000000053</v>
      </c>
      <c r="E49" s="154">
        <v>1.7650000000005548</v>
      </c>
      <c r="F49" s="154">
        <v>7633.9489999999987</v>
      </c>
      <c r="G49" s="154">
        <v>8343.9500000000007</v>
      </c>
      <c r="H49" s="154">
        <v>710.00100000000202</v>
      </c>
    </row>
    <row r="50" spans="1:147" x14ac:dyDescent="0.2">
      <c r="A50" s="481" t="s">
        <v>444</v>
      </c>
      <c r="B50" s="478"/>
      <c r="C50" s="478">
        <v>887.31100000000004</v>
      </c>
      <c r="D50" s="466">
        <v>601.53499999999997</v>
      </c>
      <c r="E50" s="479">
        <v>-285.77600000000007</v>
      </c>
      <c r="F50" s="479">
        <v>8611.3089999999993</v>
      </c>
      <c r="G50" s="479">
        <v>9796.348</v>
      </c>
      <c r="H50" s="479">
        <v>1185.0390000000007</v>
      </c>
    </row>
    <row r="51" spans="1:147" x14ac:dyDescent="0.2">
      <c r="B51" s="84"/>
      <c r="C51" s="84"/>
      <c r="D51" s="84"/>
      <c r="E51" s="84"/>
      <c r="F51" s="84"/>
      <c r="G51" s="84"/>
      <c r="H51" s="79"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33" priority="138" operator="between">
      <formula>0</formula>
      <formula>0.5</formula>
    </cfRule>
    <cfRule type="cellIs" dxfId="132" priority="139" operator="between">
      <formula>0</formula>
      <formula>0.49</formula>
    </cfRule>
  </conditionalFormatting>
  <conditionalFormatting sqref="C20:C23">
    <cfRule type="cellIs" dxfId="131" priority="14" operator="between">
      <formula>0</formula>
      <formula>0.5</formula>
    </cfRule>
    <cfRule type="cellIs" dxfId="130" priority="15" operator="between">
      <formula>0</formula>
      <formula>0.49</formula>
    </cfRule>
  </conditionalFormatting>
  <conditionalFormatting sqref="C28:C30">
    <cfRule type="cellIs" dxfId="129" priority="4" operator="between">
      <formula>0</formula>
      <formula>0.5</formula>
    </cfRule>
    <cfRule type="cellIs" dxfId="128" priority="5" operator="between">
      <formula>0</formula>
      <formula>0.49</formula>
    </cfRule>
  </conditionalFormatting>
  <conditionalFormatting sqref="C34">
    <cfRule type="cellIs" dxfId="127" priority="26" operator="between">
      <formula>0</formula>
      <formula>0.5</formula>
    </cfRule>
    <cfRule type="cellIs" dxfId="126" priority="27" operator="between">
      <formula>0</formula>
      <formula>0.49</formula>
    </cfRule>
  </conditionalFormatting>
  <conditionalFormatting sqref="D12">
    <cfRule type="cellIs" dxfId="125" priority="22" operator="between">
      <formula>0</formula>
      <formula>0.5</formula>
    </cfRule>
    <cfRule type="cellIs" dxfId="124" priority="23" operator="between">
      <formula>0</formula>
      <formula>0.49</formula>
    </cfRule>
  </conditionalFormatting>
  <conditionalFormatting sqref="D16">
    <cfRule type="cellIs" dxfId="123" priority="59" operator="between">
      <formula>0</formula>
      <formula>0.49</formula>
    </cfRule>
    <cfRule type="cellIs" dxfId="122" priority="58" operator="between">
      <formula>0</formula>
      <formula>0.5</formula>
    </cfRule>
  </conditionalFormatting>
  <conditionalFormatting sqref="D36">
    <cfRule type="cellIs" dxfId="121" priority="11" operator="between">
      <formula>0</formula>
      <formula>0.49</formula>
    </cfRule>
  </conditionalFormatting>
  <conditionalFormatting sqref="D43:D44">
    <cfRule type="cellIs" dxfId="120" priority="35" operator="between">
      <formula>0</formula>
      <formula>0.49</formula>
    </cfRule>
    <cfRule type="cellIs" dxfId="119" priority="34" operator="between">
      <formula>0</formula>
      <formula>0.5</formula>
    </cfRule>
  </conditionalFormatting>
  <conditionalFormatting sqref="D7:E7">
    <cfRule type="cellIs" dxfId="118" priority="102" operator="between">
      <formula>0</formula>
      <formula>0.5</formula>
    </cfRule>
    <cfRule type="cellIs" dxfId="117" priority="103" operator="between">
      <formula>0</formula>
      <formula>0.49</formula>
    </cfRule>
  </conditionalFormatting>
  <conditionalFormatting sqref="D17:E17">
    <cfRule type="cellIs" dxfId="116" priority="28" operator="between">
      <formula>0</formula>
      <formula>0.5</formula>
    </cfRule>
    <cfRule type="cellIs" dxfId="115" priority="29" operator="between">
      <formula>0</formula>
      <formula>0.49</formula>
    </cfRule>
  </conditionalFormatting>
  <conditionalFormatting sqref="D22:E23">
    <cfRule type="cellIs" dxfId="114" priority="106" operator="between">
      <formula>0</formula>
      <formula>0.5</formula>
    </cfRule>
    <cfRule type="cellIs" dxfId="113" priority="107" operator="between">
      <formula>0</formula>
      <formula>0.49</formula>
    </cfRule>
  </conditionalFormatting>
  <conditionalFormatting sqref="D35:E35">
    <cfRule type="cellIs" dxfId="112" priority="143" operator="between">
      <formula>0</formula>
      <formula>0.49</formula>
    </cfRule>
  </conditionalFormatting>
  <conditionalFormatting sqref="D35:E36">
    <cfRule type="cellIs" dxfId="111" priority="10" operator="between">
      <formula>0</formula>
      <formula>0.5</formula>
    </cfRule>
  </conditionalFormatting>
  <conditionalFormatting sqref="D38:E38">
    <cfRule type="cellIs" dxfId="110" priority="1" operator="between">
      <formula>0</formula>
      <formula>0.5</formula>
    </cfRule>
    <cfRule type="cellIs" dxfId="109" priority="2" operator="between">
      <formula>0</formula>
      <formula>0.49</formula>
    </cfRule>
  </conditionalFormatting>
  <conditionalFormatting sqref="E30">
    <cfRule type="cellIs" dxfId="108" priority="12" operator="between">
      <formula>0</formula>
      <formula>0.5</formula>
    </cfRule>
    <cfRule type="cellIs" dxfId="107" priority="13" operator="between">
      <formula>-0.49</formula>
      <formula>0.49</formula>
    </cfRule>
  </conditionalFormatting>
  <conditionalFormatting sqref="E34">
    <cfRule type="cellIs" dxfId="106" priority="33" operator="between">
      <formula>0</formula>
      <formula>0.49</formula>
    </cfRule>
    <cfRule type="cellIs" dxfId="105" priority="32" operator="between">
      <formula>0</formula>
      <formula>0.5</formula>
    </cfRule>
  </conditionalFormatting>
  <conditionalFormatting sqref="E36">
    <cfRule type="cellIs" dxfId="104" priority="57" operator="between">
      <formula>-0.49</formula>
      <formula>0</formula>
    </cfRule>
  </conditionalFormatting>
  <conditionalFormatting sqref="E43:F43">
    <cfRule type="cellIs" dxfId="103" priority="17" operator="between">
      <formula>0</formula>
      <formula>0.49</formula>
    </cfRule>
    <cfRule type="cellIs" dxfId="102" priority="16" operator="between">
      <formula>0</formula>
      <formula>0.5</formula>
    </cfRule>
  </conditionalFormatting>
  <conditionalFormatting sqref="F40:F41">
    <cfRule type="cellIs" dxfId="101" priority="62" operator="between">
      <formula>0</formula>
      <formula>0.5</formula>
    </cfRule>
    <cfRule type="cellIs" dxfId="100" priority="63" operator="between">
      <formula>0</formula>
      <formula>0.49</formula>
    </cfRule>
  </conditionalFormatting>
  <conditionalFormatting sqref="G22">
    <cfRule type="cellIs" dxfId="99" priority="156" operator="between">
      <formula>0</formula>
      <formula>0.5</formula>
    </cfRule>
    <cfRule type="cellIs" dxfId="98" priority="157" operator="between">
      <formula>0</formula>
      <formula>0.49</formula>
    </cfRule>
  </conditionalFormatting>
  <conditionalFormatting sqref="G27:G28">
    <cfRule type="cellIs" dxfId="97" priority="52" operator="between">
      <formula>0</formula>
      <formula>0.5</formula>
    </cfRule>
    <cfRule type="cellIs" dxfId="96" priority="53" operator="between">
      <formula>0</formula>
      <formula>0.49</formula>
    </cfRule>
  </conditionalFormatting>
  <conditionalFormatting sqref="G39:G40">
    <cfRule type="cellIs" dxfId="95" priority="19" operator="between">
      <formula>0</formula>
      <formula>0.49</formula>
    </cfRule>
    <cfRule type="cellIs" dxfId="94" priority="18"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4">
        <f>INDICE!A3</f>
        <v>45777</v>
      </c>
      <c r="C3" s="785"/>
      <c r="D3" s="785" t="s">
        <v>115</v>
      </c>
      <c r="E3" s="785"/>
      <c r="F3" s="785" t="s">
        <v>116</v>
      </c>
      <c r="G3" s="785"/>
      <c r="H3" s="785"/>
    </row>
    <row r="4" spans="1:8" x14ac:dyDescent="0.2">
      <c r="A4" s="66"/>
      <c r="B4" s="82" t="s">
        <v>47</v>
      </c>
      <c r="C4" s="82" t="s">
        <v>445</v>
      </c>
      <c r="D4" s="82" t="s">
        <v>47</v>
      </c>
      <c r="E4" s="82" t="s">
        <v>445</v>
      </c>
      <c r="F4" s="82" t="s">
        <v>47</v>
      </c>
      <c r="G4" s="83" t="s">
        <v>445</v>
      </c>
      <c r="H4" s="83" t="s">
        <v>121</v>
      </c>
    </row>
    <row r="5" spans="1:8" x14ac:dyDescent="0.2">
      <c r="A5" t="s">
        <v>591</v>
      </c>
      <c r="B5" s="726">
        <v>6.0000000000000001E-3</v>
      </c>
      <c r="C5" s="73">
        <v>-88.461538461538453</v>
      </c>
      <c r="D5" s="727">
        <v>0.82799999999999996</v>
      </c>
      <c r="E5" s="73">
        <v>404.8780487804878</v>
      </c>
      <c r="F5" s="727">
        <v>1.26254</v>
      </c>
      <c r="G5" s="187">
        <v>94.236923076923077</v>
      </c>
      <c r="H5" s="474">
        <v>100</v>
      </c>
    </row>
    <row r="6" spans="1:8" x14ac:dyDescent="0.2">
      <c r="A6" s="188" t="s">
        <v>244</v>
      </c>
      <c r="B6" s="734">
        <v>6.0000000000000001E-3</v>
      </c>
      <c r="C6" s="719">
        <v>-88.461538461538453</v>
      </c>
      <c r="D6" s="725">
        <v>0.82799999999999996</v>
      </c>
      <c r="E6" s="719">
        <v>404.8780487804878</v>
      </c>
      <c r="F6" s="728">
        <v>1.26254</v>
      </c>
      <c r="G6" s="188">
        <v>94.236923076923077</v>
      </c>
      <c r="H6" s="188">
        <v>100</v>
      </c>
    </row>
    <row r="7" spans="1:8" x14ac:dyDescent="0.2">
      <c r="A7" s="557" t="s">
        <v>245</v>
      </c>
      <c r="B7" s="679">
        <f>B6/'Consumo PP'!B11*100</f>
        <v>1.1802802830472635E-4</v>
      </c>
      <c r="C7" s="620"/>
      <c r="D7" s="679">
        <f>D6/'Consumo PP'!D11*100</f>
        <v>4.2332693114877779E-3</v>
      </c>
      <c r="E7" s="620"/>
      <c r="F7" s="679">
        <f>F6/'Consumo PP'!F11*100</f>
        <v>2.1159388180815564E-3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0"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93"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8">
        <f>INDICE!A3</f>
        <v>45777</v>
      </c>
      <c r="C3" s="788"/>
      <c r="D3" s="786" t="s">
        <v>115</v>
      </c>
      <c r="E3" s="786"/>
      <c r="F3" s="786" t="s">
        <v>116</v>
      </c>
      <c r="G3" s="786"/>
    </row>
    <row r="4" spans="1:7" x14ac:dyDescent="0.2">
      <c r="A4" s="66"/>
      <c r="B4" s="608" t="s">
        <v>47</v>
      </c>
      <c r="C4" s="196" t="s">
        <v>445</v>
      </c>
      <c r="D4" s="608" t="s">
        <v>47</v>
      </c>
      <c r="E4" s="196" t="s">
        <v>445</v>
      </c>
      <c r="F4" s="608" t="s">
        <v>47</v>
      </c>
      <c r="G4" s="196" t="s">
        <v>445</v>
      </c>
    </row>
    <row r="5" spans="1:7" ht="15" x14ac:dyDescent="0.25">
      <c r="A5" s="415" t="s">
        <v>114</v>
      </c>
      <c r="B5" s="418">
        <v>4674.0829999999996</v>
      </c>
      <c r="C5" s="416">
        <v>-13.161179760783181</v>
      </c>
      <c r="D5" s="417">
        <v>20070.618999999999</v>
      </c>
      <c r="E5" s="416">
        <v>-8.4825738776374546</v>
      </c>
      <c r="F5" s="419">
        <v>63153.947</v>
      </c>
      <c r="G5" s="416">
        <v>-1.635721417874747</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conditionalFormatting sqref="C5">
    <cfRule type="cellIs" dxfId="92" priority="1" operator="between">
      <formula>-0.03</formula>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668</v>
      </c>
      <c r="B1" s="3"/>
      <c r="C1" s="3"/>
      <c r="D1" s="3"/>
      <c r="E1" s="3"/>
      <c r="F1" s="3"/>
      <c r="G1" s="3"/>
    </row>
    <row r="2" spans="1:8" ht="15.75" x14ac:dyDescent="0.25">
      <c r="A2" s="2"/>
      <c r="B2" s="89"/>
      <c r="C2" s="3"/>
      <c r="D2" s="3"/>
      <c r="E2" s="3"/>
      <c r="F2" s="3"/>
      <c r="G2" s="3"/>
      <c r="H2" s="55" t="s">
        <v>151</v>
      </c>
    </row>
    <row r="3" spans="1:8" x14ac:dyDescent="0.2">
      <c r="A3" s="70"/>
      <c r="B3" s="784">
        <f>INDICE!A3</f>
        <v>45777</v>
      </c>
      <c r="C3" s="785"/>
      <c r="D3" s="785" t="s">
        <v>115</v>
      </c>
      <c r="E3" s="785"/>
      <c r="F3" s="785" t="s">
        <v>116</v>
      </c>
      <c r="G3" s="785"/>
      <c r="H3" s="785"/>
    </row>
    <row r="4" spans="1:8" x14ac:dyDescent="0.2">
      <c r="A4" s="66"/>
      <c r="B4" s="63" t="s">
        <v>47</v>
      </c>
      <c r="C4" s="63" t="s">
        <v>417</v>
      </c>
      <c r="D4" s="63" t="s">
        <v>47</v>
      </c>
      <c r="E4" s="63" t="s">
        <v>417</v>
      </c>
      <c r="F4" s="63" t="s">
        <v>47</v>
      </c>
      <c r="G4" s="64" t="s">
        <v>417</v>
      </c>
      <c r="H4" s="64" t="s">
        <v>121</v>
      </c>
    </row>
    <row r="5" spans="1:8" x14ac:dyDescent="0.2">
      <c r="A5" s="3" t="s">
        <v>509</v>
      </c>
      <c r="B5" s="300">
        <v>64.98</v>
      </c>
      <c r="C5" s="72">
        <v>-28.377752794127371</v>
      </c>
      <c r="D5" s="71">
        <v>383.98700000000002</v>
      </c>
      <c r="E5" s="72">
        <v>-13.508259790340515</v>
      </c>
      <c r="F5" s="71">
        <v>1191.2470000000001</v>
      </c>
      <c r="G5" s="72">
        <v>-6.032622242696366</v>
      </c>
      <c r="H5" s="303">
        <v>1.9307869054699101</v>
      </c>
    </row>
    <row r="6" spans="1:8" x14ac:dyDescent="0.2">
      <c r="A6" s="3" t="s">
        <v>48</v>
      </c>
      <c r="B6" s="301">
        <v>737.3</v>
      </c>
      <c r="C6" s="59">
        <v>-11.735059126616431</v>
      </c>
      <c r="D6" s="58">
        <v>3045.2809999999999</v>
      </c>
      <c r="E6" s="59">
        <v>-3.6346174536571145</v>
      </c>
      <c r="F6" s="58">
        <v>9654.3519999999971</v>
      </c>
      <c r="G6" s="59">
        <v>-1.842276232645883</v>
      </c>
      <c r="H6" s="304">
        <v>15.647885302038308</v>
      </c>
    </row>
    <row r="7" spans="1:8" x14ac:dyDescent="0.2">
      <c r="A7" s="3" t="s">
        <v>49</v>
      </c>
      <c r="B7" s="301">
        <v>732.0440000000001</v>
      </c>
      <c r="C7" s="59">
        <v>-9.3527032816806717</v>
      </c>
      <c r="D7" s="58">
        <v>3134.2870000000003</v>
      </c>
      <c r="E7" s="73">
        <v>-10.377885323363515</v>
      </c>
      <c r="F7" s="58">
        <v>10002.877999999999</v>
      </c>
      <c r="G7" s="59">
        <v>-2.246090333414978</v>
      </c>
      <c r="H7" s="304">
        <v>16.212780270937127</v>
      </c>
    </row>
    <row r="8" spans="1:8" x14ac:dyDescent="0.2">
      <c r="A8" s="3" t="s">
        <v>122</v>
      </c>
      <c r="B8" s="301">
        <v>1825.3609999999999</v>
      </c>
      <c r="C8" s="73">
        <v>-13.57134943129358</v>
      </c>
      <c r="D8" s="58">
        <v>7874.8710000000001</v>
      </c>
      <c r="E8" s="59">
        <v>-9.8082164858162937</v>
      </c>
      <c r="F8" s="58">
        <v>24547.574000000001</v>
      </c>
      <c r="G8" s="59">
        <v>-5.277937174814137</v>
      </c>
      <c r="H8" s="304">
        <v>39.786991648460493</v>
      </c>
    </row>
    <row r="9" spans="1:8" x14ac:dyDescent="0.2">
      <c r="A9" s="3" t="s">
        <v>123</v>
      </c>
      <c r="B9" s="301">
        <v>289.10499999999996</v>
      </c>
      <c r="C9" s="59">
        <v>-33.221614479872144</v>
      </c>
      <c r="D9" s="58">
        <v>1187.296</v>
      </c>
      <c r="E9" s="59">
        <v>-26.844422646327043</v>
      </c>
      <c r="F9" s="58">
        <v>4221.6100000000006</v>
      </c>
      <c r="G9" s="73">
        <v>-6.2013063263531611</v>
      </c>
      <c r="H9" s="304">
        <v>6.8424342793734869</v>
      </c>
    </row>
    <row r="10" spans="1:8" x14ac:dyDescent="0.2">
      <c r="A10" s="66" t="s">
        <v>583</v>
      </c>
      <c r="B10" s="302">
        <v>919.97099999999864</v>
      </c>
      <c r="C10" s="75">
        <v>-4.9104941812691951</v>
      </c>
      <c r="D10" s="74">
        <v>3889.7369999999987</v>
      </c>
      <c r="E10" s="96">
        <v>6.8389763029724623E-3</v>
      </c>
      <c r="F10" s="74">
        <v>12079.825999999997</v>
      </c>
      <c r="G10" s="75">
        <v>7.7935117722382961</v>
      </c>
      <c r="H10" s="305">
        <v>19.579121593720661</v>
      </c>
    </row>
    <row r="11" spans="1:8" x14ac:dyDescent="0.2">
      <c r="A11" s="76" t="s">
        <v>114</v>
      </c>
      <c r="B11" s="77">
        <v>4568.7609999999995</v>
      </c>
      <c r="C11" s="78">
        <v>-12.910008210028812</v>
      </c>
      <c r="D11" s="77">
        <v>19515.458999999999</v>
      </c>
      <c r="E11" s="78">
        <v>-8.5713673995792554</v>
      </c>
      <c r="F11" s="77">
        <v>61697.487000000001</v>
      </c>
      <c r="G11" s="78">
        <v>-2.0029615688881695</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91" priority="5" operator="between">
      <formula>-0.5</formula>
      <formula>0.5</formula>
    </cfRule>
    <cfRule type="cellIs" dxfId="90" priority="6" operator="between">
      <formula>0</formula>
      <formula>0.49</formula>
    </cfRule>
  </conditionalFormatting>
  <conditionalFormatting sqref="E7">
    <cfRule type="cellIs" dxfId="89" priority="3" operator="between">
      <formula>0</formula>
      <formula>0.5</formula>
    </cfRule>
    <cfRule type="cellIs" dxfId="88" priority="4" operator="between">
      <formula>0</formula>
      <formula>0.49</formula>
    </cfRule>
  </conditionalFormatting>
  <conditionalFormatting sqref="E10">
    <cfRule type="cellIs" dxfId="1" priority="1" operator="between">
      <formula>0</formula>
      <formula>0.5</formula>
    </cfRule>
    <cfRule type="cellIs" dxfId="0"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7">
        <f>INDICE!A3</f>
        <v>45777</v>
      </c>
      <c r="B3" s="807">
        <v>41671</v>
      </c>
      <c r="C3" s="808">
        <v>41671</v>
      </c>
      <c r="D3" s="807">
        <v>41671</v>
      </c>
      <c r="E3" s="807">
        <v>41671</v>
      </c>
      <c r="F3" s="15"/>
    </row>
    <row r="4" spans="1:7" x14ac:dyDescent="0.2">
      <c r="A4" s="18" t="s">
        <v>30</v>
      </c>
      <c r="B4" s="732">
        <v>6.0000000000000001E-3</v>
      </c>
      <c r="C4" s="421"/>
      <c r="D4" s="15" t="s">
        <v>248</v>
      </c>
      <c r="E4" s="232">
        <v>4568.7609999999995</v>
      </c>
    </row>
    <row r="5" spans="1:7" x14ac:dyDescent="0.2">
      <c r="A5" s="18" t="s">
        <v>249</v>
      </c>
      <c r="B5" s="233">
        <v>4795.9139999999998</v>
      </c>
      <c r="C5" s="232"/>
      <c r="D5" s="18" t="s">
        <v>250</v>
      </c>
      <c r="E5" s="233">
        <v>-303.56</v>
      </c>
    </row>
    <row r="6" spans="1:7" x14ac:dyDescent="0.2">
      <c r="A6" s="18" t="s">
        <v>469</v>
      </c>
      <c r="B6" s="233">
        <v>231.78199999999998</v>
      </c>
      <c r="C6" s="232"/>
      <c r="D6" s="18" t="s">
        <v>251</v>
      </c>
      <c r="E6" s="233">
        <v>268.33228000000145</v>
      </c>
    </row>
    <row r="7" spans="1:7" x14ac:dyDescent="0.2">
      <c r="A7" s="18" t="s">
        <v>470</v>
      </c>
      <c r="B7" s="233">
        <v>26.232999999999549</v>
      </c>
      <c r="C7" s="232"/>
      <c r="D7" s="18" t="s">
        <v>471</v>
      </c>
      <c r="E7" s="233">
        <v>2029.0540000000001</v>
      </c>
    </row>
    <row r="8" spans="1:7" x14ac:dyDescent="0.2">
      <c r="A8" s="18" t="s">
        <v>472</v>
      </c>
      <c r="B8" s="233">
        <v>-379.85199999999998</v>
      </c>
      <c r="C8" s="232"/>
      <c r="D8" s="18" t="s">
        <v>473</v>
      </c>
      <c r="E8" s="233">
        <v>-1568.675</v>
      </c>
    </row>
    <row r="9" spans="1:7" x14ac:dyDescent="0.2">
      <c r="A9" s="173" t="s">
        <v>58</v>
      </c>
      <c r="B9" s="174">
        <v>4674.0829999999996</v>
      </c>
      <c r="C9" s="232"/>
      <c r="D9" s="18" t="s">
        <v>253</v>
      </c>
      <c r="E9" s="233">
        <v>89.626000000000005</v>
      </c>
    </row>
    <row r="10" spans="1:7" x14ac:dyDescent="0.2">
      <c r="A10" s="18" t="s">
        <v>252</v>
      </c>
      <c r="B10" s="233">
        <v>-105.32200000000012</v>
      </c>
      <c r="C10" s="232"/>
      <c r="D10" s="173" t="s">
        <v>474</v>
      </c>
      <c r="E10" s="174">
        <v>5083.5382800000007</v>
      </c>
      <c r="G10" s="493"/>
    </row>
    <row r="11" spans="1:7" x14ac:dyDescent="0.2">
      <c r="A11" s="173" t="s">
        <v>248</v>
      </c>
      <c r="B11" s="174">
        <v>4568.7609999999995</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4" t="s">
        <v>476</v>
      </c>
      <c r="B1" s="774"/>
      <c r="C1" s="774"/>
      <c r="D1" s="774"/>
      <c r="E1" s="191"/>
      <c r="F1" s="191"/>
      <c r="G1" s="6"/>
      <c r="H1" s="6"/>
      <c r="I1" s="6"/>
      <c r="J1" s="6"/>
    </row>
    <row r="2" spans="1:10" ht="14.25" customHeight="1" x14ac:dyDescent="0.2">
      <c r="A2" s="774"/>
      <c r="B2" s="774"/>
      <c r="C2" s="774"/>
      <c r="D2" s="774"/>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52">
        <v>2021</v>
      </c>
      <c r="B5" s="740" t="s">
        <v>599</v>
      </c>
      <c r="C5" s="741">
        <v>13.96</v>
      </c>
      <c r="D5" s="196">
        <v>4.9624060150375948</v>
      </c>
    </row>
    <row r="6" spans="1:10" ht="14.25" customHeight="1" x14ac:dyDescent="0.2">
      <c r="A6" s="753" t="s">
        <v>505</v>
      </c>
      <c r="B6" s="194" t="s">
        <v>600</v>
      </c>
      <c r="C6" s="688">
        <v>14.64</v>
      </c>
      <c r="D6" s="195">
        <v>4.871060171919769</v>
      </c>
    </row>
    <row r="7" spans="1:10" ht="14.25" customHeight="1" x14ac:dyDescent="0.2">
      <c r="A7" s="753" t="s">
        <v>505</v>
      </c>
      <c r="B7" s="194" t="s">
        <v>604</v>
      </c>
      <c r="C7" s="688">
        <v>15.37</v>
      </c>
      <c r="D7" s="195">
        <v>4.9863387978141978</v>
      </c>
    </row>
    <row r="8" spans="1:10" ht="14.25" customHeight="1" x14ac:dyDescent="0.2">
      <c r="A8" s="753" t="s">
        <v>505</v>
      </c>
      <c r="B8" s="194" t="s">
        <v>606</v>
      </c>
      <c r="C8" s="688">
        <v>16.12</v>
      </c>
      <c r="D8" s="195">
        <v>4.8796356538711896</v>
      </c>
    </row>
    <row r="9" spans="1:10" ht="14.25" customHeight="1" x14ac:dyDescent="0.2">
      <c r="A9" s="753" t="s">
        <v>505</v>
      </c>
      <c r="B9" s="194" t="s">
        <v>622</v>
      </c>
      <c r="C9" s="688">
        <v>16.920000000000002</v>
      </c>
      <c r="D9" s="195">
        <v>4.9627791563275476</v>
      </c>
    </row>
    <row r="10" spans="1:10" ht="14.25" customHeight="1" x14ac:dyDescent="0.2">
      <c r="A10" s="754">
        <v>2022</v>
      </c>
      <c r="B10" s="740" t="s">
        <v>629</v>
      </c>
      <c r="C10" s="741">
        <v>17.75</v>
      </c>
      <c r="D10" s="196">
        <v>4.905437352245853</v>
      </c>
    </row>
    <row r="11" spans="1:10" ht="14.25" customHeight="1" x14ac:dyDescent="0.2">
      <c r="A11" s="755" t="s">
        <v>505</v>
      </c>
      <c r="B11" s="194" t="s">
        <v>631</v>
      </c>
      <c r="C11" s="688">
        <v>18.63</v>
      </c>
      <c r="D11" s="195">
        <v>4.9577464788732337</v>
      </c>
    </row>
    <row r="12" spans="1:10" ht="14.25" customHeight="1" x14ac:dyDescent="0.2">
      <c r="A12" s="755" t="s">
        <v>505</v>
      </c>
      <c r="B12" s="194" t="s">
        <v>639</v>
      </c>
      <c r="C12" s="688">
        <v>19.55</v>
      </c>
      <c r="D12" s="195">
        <v>4.9382716049382811</v>
      </c>
    </row>
    <row r="13" spans="1:10" ht="14.25" customHeight="1" x14ac:dyDescent="0.2">
      <c r="A13" s="756" t="s">
        <v>505</v>
      </c>
      <c r="B13" s="736" t="s">
        <v>638</v>
      </c>
      <c r="C13" s="617">
        <v>18.579999999999998</v>
      </c>
      <c r="D13" s="197">
        <v>-4.9616368286445134</v>
      </c>
    </row>
    <row r="14" spans="1:10" ht="14.25" customHeight="1" x14ac:dyDescent="0.2">
      <c r="A14" s="753">
        <v>2023</v>
      </c>
      <c r="B14" s="194" t="s">
        <v>640</v>
      </c>
      <c r="C14" s="688">
        <v>17.66</v>
      </c>
      <c r="D14" s="195">
        <v>-4.9515608180839523</v>
      </c>
    </row>
    <row r="15" spans="1:10" ht="14.25" customHeight="1" x14ac:dyDescent="0.2">
      <c r="A15" s="753" t="s">
        <v>505</v>
      </c>
      <c r="B15" s="194" t="s">
        <v>645</v>
      </c>
      <c r="C15" s="688">
        <v>16.79</v>
      </c>
      <c r="D15" s="195">
        <v>-4.9263873159682952</v>
      </c>
    </row>
    <row r="16" spans="1:10" ht="14.25" customHeight="1" x14ac:dyDescent="0.2">
      <c r="A16" s="753" t="s">
        <v>505</v>
      </c>
      <c r="B16" s="194" t="s">
        <v>646</v>
      </c>
      <c r="C16" s="688">
        <v>15.96</v>
      </c>
      <c r="D16" s="195">
        <v>-4.9434187016080902</v>
      </c>
      <c r="F16" s="3" t="s">
        <v>365</v>
      </c>
    </row>
    <row r="17" spans="1:4" ht="14.25" customHeight="1" x14ac:dyDescent="0.2">
      <c r="A17" s="753" t="s">
        <v>505</v>
      </c>
      <c r="B17" s="194" t="s">
        <v>647</v>
      </c>
      <c r="C17" s="688">
        <v>15.18</v>
      </c>
      <c r="D17" s="195">
        <v>-4.8872180451127889</v>
      </c>
    </row>
    <row r="18" spans="1:4" ht="14.25" customHeight="1" x14ac:dyDescent="0.2">
      <c r="A18" s="753" t="s">
        <v>505</v>
      </c>
      <c r="B18" s="194" t="s">
        <v>661</v>
      </c>
      <c r="C18" s="688">
        <v>14.43</v>
      </c>
      <c r="D18" s="195">
        <v>-4.9407114624505928</v>
      </c>
    </row>
    <row r="19" spans="1:4" ht="14.25" customHeight="1" x14ac:dyDescent="0.2">
      <c r="A19" s="757" t="s">
        <v>505</v>
      </c>
      <c r="B19" s="736" t="s">
        <v>659</v>
      </c>
      <c r="C19" s="617">
        <v>15.14</v>
      </c>
      <c r="D19" s="197">
        <v>4.9203049203049263</v>
      </c>
    </row>
    <row r="20" spans="1:4" ht="14.25" customHeight="1" x14ac:dyDescent="0.2">
      <c r="A20" s="753">
        <v>2024</v>
      </c>
      <c r="B20" s="194" t="s">
        <v>671</v>
      </c>
      <c r="C20" s="688">
        <v>15.89</v>
      </c>
      <c r="D20" s="195">
        <v>4.9537648612945837</v>
      </c>
    </row>
    <row r="21" spans="1:4" ht="14.25" customHeight="1" x14ac:dyDescent="0.2">
      <c r="A21" s="753" t="s">
        <v>505</v>
      </c>
      <c r="B21" s="194" t="s">
        <v>672</v>
      </c>
      <c r="C21" s="688">
        <v>16.670000000000002</v>
      </c>
      <c r="D21" s="195">
        <v>4.9087476400251804</v>
      </c>
    </row>
    <row r="22" spans="1:4" ht="14.25" customHeight="1" x14ac:dyDescent="0.2">
      <c r="A22" s="753" t="s">
        <v>505</v>
      </c>
      <c r="B22" s="194" t="s">
        <v>673</v>
      </c>
      <c r="C22" s="688">
        <v>16.14</v>
      </c>
      <c r="D22" s="195">
        <v>-3.1793641271745714</v>
      </c>
    </row>
    <row r="23" spans="1:4" ht="14.25" customHeight="1" x14ac:dyDescent="0.2">
      <c r="A23" s="753" t="s">
        <v>505</v>
      </c>
      <c r="B23" s="194" t="s">
        <v>674</v>
      </c>
      <c r="C23" s="688">
        <v>15.34</v>
      </c>
      <c r="D23" s="195">
        <v>-4.9566294919454812</v>
      </c>
    </row>
    <row r="24" spans="1:4" ht="14.25" customHeight="1" x14ac:dyDescent="0.2">
      <c r="A24" s="753" t="s">
        <v>505</v>
      </c>
      <c r="B24" s="194" t="s">
        <v>675</v>
      </c>
      <c r="C24" s="688">
        <v>15.93</v>
      </c>
      <c r="D24" s="195">
        <v>3.8461538461538449</v>
      </c>
    </row>
    <row r="25" spans="1:4" ht="14.25" customHeight="1" x14ac:dyDescent="0.2">
      <c r="A25" s="757" t="s">
        <v>505</v>
      </c>
      <c r="B25" s="736" t="s">
        <v>680</v>
      </c>
      <c r="C25" s="617">
        <v>16.61</v>
      </c>
      <c r="D25" s="197">
        <v>4.2686754551161314</v>
      </c>
    </row>
    <row r="26" spans="1:4" ht="14.25" customHeight="1" x14ac:dyDescent="0.2">
      <c r="A26" s="758">
        <v>2025</v>
      </c>
      <c r="B26" s="740" t="s">
        <v>681</v>
      </c>
      <c r="C26" s="741">
        <v>16.64</v>
      </c>
      <c r="D26" s="196">
        <v>0.18061408789886296</v>
      </c>
    </row>
    <row r="27" spans="1:4" ht="14.25" customHeight="1" x14ac:dyDescent="0.2">
      <c r="A27" s="759" t="s">
        <v>505</v>
      </c>
      <c r="B27" s="736" t="s">
        <v>685</v>
      </c>
      <c r="C27" s="617">
        <v>17.670000000000002</v>
      </c>
      <c r="D27" s="197">
        <v>6.1899038461538529</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6" t="s">
        <v>664</v>
      </c>
      <c r="C3" s="778" t="s">
        <v>416</v>
      </c>
      <c r="D3" s="776" t="s">
        <v>665</v>
      </c>
      <c r="E3" s="778" t="s">
        <v>416</v>
      </c>
      <c r="F3" s="780" t="s">
        <v>666</v>
      </c>
    </row>
    <row r="4" spans="1:6" ht="14.85" customHeight="1" x14ac:dyDescent="0.2">
      <c r="A4" s="491"/>
      <c r="B4" s="777"/>
      <c r="C4" s="779"/>
      <c r="D4" s="777"/>
      <c r="E4" s="779"/>
      <c r="F4" s="781"/>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699" t="s">
        <v>637</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8" t="s">
        <v>257</v>
      </c>
      <c r="C3" s="788"/>
      <c r="D3" s="788"/>
      <c r="E3" s="786" t="s">
        <v>258</v>
      </c>
      <c r="F3" s="786"/>
    </row>
    <row r="4" spans="1:6" x14ac:dyDescent="0.2">
      <c r="A4" s="66"/>
      <c r="B4" s="199" t="s">
        <v>687</v>
      </c>
      <c r="C4" s="200" t="s">
        <v>683</v>
      </c>
      <c r="D4" s="199" t="s">
        <v>689</v>
      </c>
      <c r="E4" s="185" t="s">
        <v>259</v>
      </c>
      <c r="F4" s="184" t="s">
        <v>260</v>
      </c>
    </row>
    <row r="5" spans="1:6" x14ac:dyDescent="0.2">
      <c r="A5" s="423" t="s">
        <v>479</v>
      </c>
      <c r="B5" s="90">
        <v>148.93095547333331</v>
      </c>
      <c r="C5" s="90">
        <v>152.28452859354834</v>
      </c>
      <c r="D5" s="90">
        <v>167.71950958333335</v>
      </c>
      <c r="E5" s="90">
        <v>-2.2021758554119515</v>
      </c>
      <c r="F5" s="90">
        <v>-11.202366472854923</v>
      </c>
    </row>
    <row r="6" spans="1:6" x14ac:dyDescent="0.2">
      <c r="A6" s="66" t="s">
        <v>478</v>
      </c>
      <c r="B6" s="97">
        <v>140.62853354666663</v>
      </c>
      <c r="C6" s="197">
        <v>145.43644033870967</v>
      </c>
      <c r="D6" s="97">
        <v>155.21930762666668</v>
      </c>
      <c r="E6" s="97">
        <v>-3.3058474071875086</v>
      </c>
      <c r="F6" s="97">
        <v>-9.4001025407829815</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4" t="s">
        <v>634</v>
      </c>
      <c r="B1" s="774"/>
      <c r="C1" s="774"/>
      <c r="D1" s="3"/>
      <c r="E1" s="3"/>
    </row>
    <row r="2" spans="1:38" x14ac:dyDescent="0.2">
      <c r="A2" s="775"/>
      <c r="B2" s="774"/>
      <c r="C2" s="774"/>
      <c r="D2" s="3"/>
      <c r="E2" s="55" t="s">
        <v>256</v>
      </c>
    </row>
    <row r="3" spans="1:38" x14ac:dyDescent="0.2">
      <c r="A3" s="57"/>
      <c r="B3" s="201" t="s">
        <v>261</v>
      </c>
      <c r="C3" s="201" t="s">
        <v>262</v>
      </c>
      <c r="D3" s="201" t="s">
        <v>263</v>
      </c>
      <c r="E3" s="201" t="s">
        <v>264</v>
      </c>
    </row>
    <row r="4" spans="1:38" x14ac:dyDescent="0.2">
      <c r="A4" s="666" t="s">
        <v>265</v>
      </c>
      <c r="B4" s="707">
        <v>148.93095547333331</v>
      </c>
      <c r="C4" s="708">
        <v>25.847521197851236</v>
      </c>
      <c r="D4" s="708">
        <v>47.411314062148733</v>
      </c>
      <c r="E4" s="708">
        <v>75.672120213333343</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174.40666666666667</v>
      </c>
      <c r="C5" s="92">
        <v>33.756129032258066</v>
      </c>
      <c r="D5" s="92">
        <v>72.080170967741935</v>
      </c>
      <c r="E5" s="92">
        <v>68.570366666666672</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150.97999999999999</v>
      </c>
      <c r="C6" s="92">
        <v>25.163333333333334</v>
      </c>
      <c r="D6" s="92">
        <v>61.317799999999998</v>
      </c>
      <c r="E6" s="92">
        <v>64.498866666666657</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154.60436666666666</v>
      </c>
      <c r="C7" s="92">
        <v>26.832162809917353</v>
      </c>
      <c r="D7" s="92">
        <v>60.016003856749307</v>
      </c>
      <c r="E7" s="92">
        <v>67.756200000000007</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124.63782936223882</v>
      </c>
      <c r="C8" s="92">
        <v>20.77297156037314</v>
      </c>
      <c r="D8" s="92">
        <v>36.302240629012275</v>
      </c>
      <c r="E8" s="92">
        <v>67.562617172853408</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137.77886666666669</v>
      </c>
      <c r="C9" s="92">
        <v>21.998306442577036</v>
      </c>
      <c r="D9" s="92">
        <v>43.970026890756316</v>
      </c>
      <c r="E9" s="92">
        <v>71.810533333333339</v>
      </c>
      <c r="F9" s="609"/>
      <c r="G9" s="609"/>
    </row>
    <row r="10" spans="1:38" x14ac:dyDescent="0.2">
      <c r="A10" s="202" t="s">
        <v>270</v>
      </c>
      <c r="B10" s="203">
        <v>150.47999999999999</v>
      </c>
      <c r="C10" s="92">
        <v>30.095999999999997</v>
      </c>
      <c r="D10" s="92">
        <v>51.230999999999987</v>
      </c>
      <c r="E10" s="92">
        <v>69.153000000000006</v>
      </c>
      <c r="F10" s="609"/>
      <c r="G10" s="609"/>
    </row>
    <row r="11" spans="1:38" x14ac:dyDescent="0.2">
      <c r="A11" s="202" t="s">
        <v>271</v>
      </c>
      <c r="B11" s="203">
        <v>197.58916641815318</v>
      </c>
      <c r="C11" s="92">
        <v>39.517833283630637</v>
      </c>
      <c r="D11" s="92">
        <v>71.11840173847591</v>
      </c>
      <c r="E11" s="92">
        <v>86.952931396046637</v>
      </c>
      <c r="F11" s="609"/>
      <c r="G11" s="609"/>
    </row>
    <row r="12" spans="1:38" x14ac:dyDescent="0.2">
      <c r="A12" s="202" t="s">
        <v>272</v>
      </c>
      <c r="B12" s="203">
        <v>151.24666666666667</v>
      </c>
      <c r="C12" s="92">
        <v>28.281897018970195</v>
      </c>
      <c r="D12" s="92">
        <v>55.365002981029804</v>
      </c>
      <c r="E12" s="92">
        <v>67.599766666666667</v>
      </c>
      <c r="F12" s="609"/>
      <c r="G12" s="609"/>
    </row>
    <row r="13" spans="1:38" x14ac:dyDescent="0.2">
      <c r="A13" s="202" t="s">
        <v>273</v>
      </c>
      <c r="B13" s="203">
        <v>148.68770000000001</v>
      </c>
      <c r="C13" s="92">
        <v>26.812536065573774</v>
      </c>
      <c r="D13" s="92">
        <v>59.657897267759559</v>
      </c>
      <c r="E13" s="92">
        <v>62.217266666666674</v>
      </c>
      <c r="F13" s="609"/>
      <c r="G13" s="609"/>
    </row>
    <row r="14" spans="1:38" x14ac:dyDescent="0.2">
      <c r="A14" s="202" t="s">
        <v>205</v>
      </c>
      <c r="B14" s="203">
        <v>159.69333333333333</v>
      </c>
      <c r="C14" s="92">
        <v>26.615555555555556</v>
      </c>
      <c r="D14" s="92">
        <v>56.30001111111109</v>
      </c>
      <c r="E14" s="92">
        <v>76.777766666666679</v>
      </c>
      <c r="F14" s="609"/>
      <c r="G14" s="609"/>
    </row>
    <row r="15" spans="1:38" x14ac:dyDescent="0.2">
      <c r="A15" s="202" t="s">
        <v>274</v>
      </c>
      <c r="B15" s="203">
        <v>171.14000000000001</v>
      </c>
      <c r="C15" s="92">
        <v>33.123870967741937</v>
      </c>
      <c r="D15" s="92">
        <v>72.240895698924746</v>
      </c>
      <c r="E15" s="92">
        <v>65.775233333333333</v>
      </c>
      <c r="F15" s="609"/>
      <c r="G15" s="609"/>
    </row>
    <row r="16" spans="1:38" x14ac:dyDescent="0.2">
      <c r="A16" s="202" t="s">
        <v>234</v>
      </c>
      <c r="B16" s="204">
        <v>172.58346666666665</v>
      </c>
      <c r="C16" s="195">
        <v>28.76391111111111</v>
      </c>
      <c r="D16" s="195">
        <v>69.160255555555537</v>
      </c>
      <c r="E16" s="195">
        <v>74.659300000000002</v>
      </c>
      <c r="F16" s="609"/>
      <c r="G16" s="609"/>
    </row>
    <row r="17" spans="1:13" x14ac:dyDescent="0.2">
      <c r="A17" s="202" t="s">
        <v>235</v>
      </c>
      <c r="B17" s="203">
        <v>175.16666666666669</v>
      </c>
      <c r="C17" s="92">
        <v>33.903225806451616</v>
      </c>
      <c r="D17" s="92">
        <v>71.533840860215079</v>
      </c>
      <c r="E17" s="92">
        <v>69.729599999999991</v>
      </c>
      <c r="F17" s="609"/>
      <c r="G17" s="609"/>
    </row>
    <row r="18" spans="1:13" x14ac:dyDescent="0.2">
      <c r="A18" s="202" t="s">
        <v>275</v>
      </c>
      <c r="B18" s="203">
        <v>145.66129181280942</v>
      </c>
      <c r="C18" s="92">
        <v>30.967361251542162</v>
      </c>
      <c r="D18" s="92">
        <v>39.831448937277145</v>
      </c>
      <c r="E18" s="92">
        <v>74.862481623990121</v>
      </c>
      <c r="F18" s="609"/>
      <c r="G18" s="609"/>
    </row>
    <row r="19" spans="1:13" x14ac:dyDescent="0.2">
      <c r="A19" s="3" t="s">
        <v>276</v>
      </c>
      <c r="B19" s="203">
        <v>174.15533333333335</v>
      </c>
      <c r="C19" s="92">
        <v>32.565631436314369</v>
      </c>
      <c r="D19" s="92">
        <v>70.877935230352307</v>
      </c>
      <c r="E19" s="92">
        <v>70.711766666666662</v>
      </c>
      <c r="F19" s="609"/>
      <c r="G19" s="609"/>
    </row>
    <row r="20" spans="1:13" x14ac:dyDescent="0.2">
      <c r="A20" s="3" t="s">
        <v>206</v>
      </c>
      <c r="B20" s="203">
        <v>173.99486666666667</v>
      </c>
      <c r="C20" s="92">
        <v>31.376123497267763</v>
      </c>
      <c r="D20" s="92">
        <v>72.839776502732235</v>
      </c>
      <c r="E20" s="92">
        <v>69.778966666666676</v>
      </c>
      <c r="F20" s="609"/>
      <c r="G20" s="609"/>
    </row>
    <row r="21" spans="1:13" x14ac:dyDescent="0.2">
      <c r="A21" s="3" t="s">
        <v>277</v>
      </c>
      <c r="B21" s="203">
        <v>156.24939999999998</v>
      </c>
      <c r="C21" s="92">
        <v>27.117664462809913</v>
      </c>
      <c r="D21" s="92">
        <v>60.181135537190073</v>
      </c>
      <c r="E21" s="92">
        <v>68.950599999999994</v>
      </c>
      <c r="F21" s="609"/>
      <c r="G21" s="609"/>
    </row>
    <row r="22" spans="1:13" x14ac:dyDescent="0.2">
      <c r="A22" s="194" t="s">
        <v>278</v>
      </c>
      <c r="B22" s="203">
        <v>143.79106666666667</v>
      </c>
      <c r="C22" s="92">
        <v>24.955474380165288</v>
      </c>
      <c r="D22" s="92">
        <v>51.299858953168041</v>
      </c>
      <c r="E22" s="92">
        <v>67.53573333333334</v>
      </c>
      <c r="F22" s="609"/>
      <c r="G22" s="609"/>
    </row>
    <row r="23" spans="1:13" x14ac:dyDescent="0.2">
      <c r="A23" s="194" t="s">
        <v>279</v>
      </c>
      <c r="B23" s="205">
        <v>147.27000000000001</v>
      </c>
      <c r="C23" s="206">
        <v>21.398205128205134</v>
      </c>
      <c r="D23" s="206">
        <v>55.907694871794874</v>
      </c>
      <c r="E23" s="206">
        <v>69.964100000000002</v>
      </c>
      <c r="F23" s="609"/>
      <c r="G23" s="609"/>
    </row>
    <row r="24" spans="1:13" x14ac:dyDescent="0.2">
      <c r="A24" s="194" t="s">
        <v>280</v>
      </c>
      <c r="B24" s="205">
        <v>134</v>
      </c>
      <c r="C24" s="206">
        <v>20.440677966101696</v>
      </c>
      <c r="D24" s="206">
        <v>54.938322033898295</v>
      </c>
      <c r="E24" s="206">
        <v>58.621000000000016</v>
      </c>
      <c r="F24" s="609"/>
      <c r="G24" s="609"/>
    </row>
    <row r="25" spans="1:13" x14ac:dyDescent="0.2">
      <c r="A25" s="194" t="s">
        <v>540</v>
      </c>
      <c r="B25" s="205">
        <v>190.08333333333331</v>
      </c>
      <c r="C25" s="206">
        <v>32.989669421487605</v>
      </c>
      <c r="D25" s="206">
        <v>79.710097245179043</v>
      </c>
      <c r="E25" s="206">
        <v>77.383566666666667</v>
      </c>
      <c r="F25" s="609"/>
      <c r="G25" s="609"/>
    </row>
    <row r="26" spans="1:13" x14ac:dyDescent="0.2">
      <c r="A26" s="3" t="s">
        <v>281</v>
      </c>
      <c r="B26" s="205">
        <v>140.50963045999259</v>
      </c>
      <c r="C26" s="206">
        <v>26.274158541299428</v>
      </c>
      <c r="D26" s="206">
        <v>42.483562414558506</v>
      </c>
      <c r="E26" s="206">
        <v>71.751909504134659</v>
      </c>
      <c r="F26" s="609"/>
      <c r="G26" s="609"/>
    </row>
    <row r="27" spans="1:13" x14ac:dyDescent="0.2">
      <c r="A27" s="194" t="s">
        <v>236</v>
      </c>
      <c r="B27" s="205">
        <v>170.74666666666667</v>
      </c>
      <c r="C27" s="206">
        <v>31.928238482384828</v>
      </c>
      <c r="D27" s="206">
        <v>63.435761517615177</v>
      </c>
      <c r="E27" s="206">
        <v>75.382666666666665</v>
      </c>
      <c r="F27" s="609"/>
      <c r="G27" s="609"/>
    </row>
    <row r="28" spans="1:13" x14ac:dyDescent="0.2">
      <c r="A28" s="194" t="s">
        <v>542</v>
      </c>
      <c r="B28" s="203">
        <v>138.01438662251047</v>
      </c>
      <c r="C28" s="92">
        <v>23.952910074981155</v>
      </c>
      <c r="D28" s="92">
        <v>51.233397044599549</v>
      </c>
      <c r="E28" s="92">
        <v>62.828079502929768</v>
      </c>
      <c r="F28" s="609"/>
      <c r="G28" s="609"/>
    </row>
    <row r="29" spans="1:13" x14ac:dyDescent="0.2">
      <c r="A29" s="3" t="s">
        <v>282</v>
      </c>
      <c r="B29" s="205">
        <v>142.57608262270918</v>
      </c>
      <c r="C29" s="206">
        <v>22.764248485978776</v>
      </c>
      <c r="D29" s="206">
        <v>50.804248174452873</v>
      </c>
      <c r="E29" s="206">
        <v>69.007585962277531</v>
      </c>
      <c r="F29" s="609"/>
      <c r="G29" s="609"/>
    </row>
    <row r="30" spans="1:13" x14ac:dyDescent="0.2">
      <c r="A30" s="3" t="s">
        <v>237</v>
      </c>
      <c r="B30" s="203">
        <v>143.15808645331236</v>
      </c>
      <c r="C30" s="92">
        <v>28.631617290662472</v>
      </c>
      <c r="D30" s="92">
        <v>46.475080373788714</v>
      </c>
      <c r="E30" s="92">
        <v>68.051388788861175</v>
      </c>
      <c r="F30" s="609"/>
      <c r="G30" s="609"/>
    </row>
    <row r="31" spans="1:13" x14ac:dyDescent="0.2">
      <c r="A31" s="641" t="s">
        <v>283</v>
      </c>
      <c r="B31" s="642">
        <v>164.22696076817473</v>
      </c>
      <c r="C31" s="642">
        <v>29.410057735620232</v>
      </c>
      <c r="D31" s="642">
        <v>63.438112828504728</v>
      </c>
      <c r="E31" s="642">
        <v>71.378790204049778</v>
      </c>
      <c r="F31" s="609"/>
      <c r="G31" s="609"/>
    </row>
    <row r="32" spans="1:13" x14ac:dyDescent="0.2">
      <c r="A32" s="640" t="s">
        <v>284</v>
      </c>
      <c r="B32" s="639">
        <v>169.3464269275814</v>
      </c>
      <c r="C32" s="639">
        <v>29.909270132537028</v>
      </c>
      <c r="D32" s="639">
        <v>68.203484965912367</v>
      </c>
      <c r="E32" s="639">
        <v>71.233671829132007</v>
      </c>
      <c r="F32" s="609"/>
      <c r="G32" s="609"/>
      <c r="M32" s="610"/>
    </row>
    <row r="33" spans="1:13" x14ac:dyDescent="0.2">
      <c r="A33" s="638" t="s">
        <v>285</v>
      </c>
      <c r="B33" s="643">
        <v>20.415471454248092</v>
      </c>
      <c r="C33" s="643">
        <v>4.0617489346857916</v>
      </c>
      <c r="D33" s="643">
        <v>20.792170903763633</v>
      </c>
      <c r="E33" s="643">
        <v>-4.4384483842013367</v>
      </c>
      <c r="F33" s="609"/>
      <c r="G33" s="609"/>
      <c r="M33" s="610"/>
    </row>
    <row r="34" spans="1:13" x14ac:dyDescent="0.2">
      <c r="A34" s="80"/>
      <c r="B34" s="3"/>
      <c r="C34" s="3"/>
      <c r="D34" s="3"/>
      <c r="E34" s="55" t="s">
        <v>565</v>
      </c>
    </row>
    <row r="35" spans="1:13" s="1" customFormat="1" ht="14.25" customHeight="1" x14ac:dyDescent="0.2">
      <c r="A35" s="809" t="s">
        <v>641</v>
      </c>
      <c r="B35" s="809"/>
      <c r="C35" s="809"/>
      <c r="D35" s="809"/>
      <c r="E35" s="809"/>
    </row>
    <row r="36" spans="1:13" s="1" customFormat="1" x14ac:dyDescent="0.2">
      <c r="A36" s="809"/>
      <c r="B36" s="809"/>
      <c r="C36" s="809"/>
      <c r="D36" s="809"/>
      <c r="E36" s="809"/>
    </row>
    <row r="37" spans="1:13" s="1" customFormat="1" x14ac:dyDescent="0.2">
      <c r="A37" s="809"/>
      <c r="B37" s="809"/>
      <c r="C37" s="809"/>
      <c r="D37" s="809"/>
      <c r="E37" s="809"/>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4" t="s">
        <v>635</v>
      </c>
      <c r="B1" s="774"/>
      <c r="C1" s="774"/>
      <c r="D1" s="3"/>
      <c r="E1" s="3"/>
    </row>
    <row r="2" spans="1:36" x14ac:dyDescent="0.2">
      <c r="A2" s="775"/>
      <c r="B2" s="774"/>
      <c r="C2" s="774"/>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7">
        <v>140.62853354666663</v>
      </c>
      <c r="C4" s="708">
        <v>24.406604995702473</v>
      </c>
      <c r="D4" s="708">
        <v>38.042314050964158</v>
      </c>
      <c r="E4" s="708">
        <v>78.1796145</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158.60333333333332</v>
      </c>
      <c r="C5" s="92">
        <v>30.697419354838708</v>
      </c>
      <c r="D5" s="92">
        <v>55.355680645161279</v>
      </c>
      <c r="E5" s="92">
        <v>72.550233333333338</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151.77000000000001</v>
      </c>
      <c r="C6" s="92">
        <v>25.295000000000002</v>
      </c>
      <c r="D6" s="92">
        <v>54.164100000000005</v>
      </c>
      <c r="E6" s="92">
        <v>72.310900000000004</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162.49629999999999</v>
      </c>
      <c r="C7" s="92">
        <v>28.201837190082639</v>
      </c>
      <c r="D7" s="92">
        <v>60.016062809917344</v>
      </c>
      <c r="E7" s="92">
        <v>74.278400000000005</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124.11119064662373</v>
      </c>
      <c r="C8" s="92">
        <v>20.685198441103957</v>
      </c>
      <c r="D8" s="92">
        <v>33.029939439388251</v>
      </c>
      <c r="E8" s="92">
        <v>70.396052766131518</v>
      </c>
      <c r="G8" s="609"/>
    </row>
    <row r="9" spans="1:36" x14ac:dyDescent="0.2">
      <c r="A9" s="202" t="s">
        <v>269</v>
      </c>
      <c r="B9" s="203">
        <v>146.15720000000002</v>
      </c>
      <c r="C9" s="92">
        <v>23.336023529411769</v>
      </c>
      <c r="D9" s="92">
        <v>41.070109803921575</v>
      </c>
      <c r="E9" s="92">
        <v>81.751066666666674</v>
      </c>
      <c r="G9" s="609"/>
    </row>
    <row r="10" spans="1:36" x14ac:dyDescent="0.2">
      <c r="A10" s="202" t="s">
        <v>270</v>
      </c>
      <c r="B10" s="203">
        <v>148.70999999999998</v>
      </c>
      <c r="C10" s="92">
        <v>29.741999999999997</v>
      </c>
      <c r="D10" s="92">
        <v>40.612999999999992</v>
      </c>
      <c r="E10" s="92">
        <v>78.35499999999999</v>
      </c>
      <c r="G10" s="609"/>
    </row>
    <row r="11" spans="1:36" x14ac:dyDescent="0.2">
      <c r="A11" s="202" t="s">
        <v>271</v>
      </c>
      <c r="B11" s="203">
        <v>173.56612854084975</v>
      </c>
      <c r="C11" s="92">
        <v>34.713225708169951</v>
      </c>
      <c r="D11" s="92">
        <v>56.516959302058787</v>
      </c>
      <c r="E11" s="92">
        <v>82.335943530621009</v>
      </c>
      <c r="G11" s="609"/>
    </row>
    <row r="12" spans="1:36" x14ac:dyDescent="0.2">
      <c r="A12" s="202" t="s">
        <v>272</v>
      </c>
      <c r="B12" s="203">
        <v>145.53</v>
      </c>
      <c r="C12" s="92">
        <v>27.212926829268298</v>
      </c>
      <c r="D12" s="92">
        <v>40.765006504065028</v>
      </c>
      <c r="E12" s="92">
        <v>77.552066666666676</v>
      </c>
      <c r="G12" s="609"/>
    </row>
    <row r="13" spans="1:36" x14ac:dyDescent="0.2">
      <c r="A13" s="202" t="s">
        <v>273</v>
      </c>
      <c r="B13" s="203">
        <v>153.61799999999999</v>
      </c>
      <c r="C13" s="92">
        <v>27.701606557377051</v>
      </c>
      <c r="D13" s="92">
        <v>57.163993442622953</v>
      </c>
      <c r="E13" s="92">
        <v>68.752399999999994</v>
      </c>
      <c r="G13" s="609"/>
    </row>
    <row r="14" spans="1:36" x14ac:dyDescent="0.2">
      <c r="A14" s="202" t="s">
        <v>205</v>
      </c>
      <c r="B14" s="203">
        <v>146.85333333333332</v>
      </c>
      <c r="C14" s="92">
        <v>24.475555555555555</v>
      </c>
      <c r="D14" s="92">
        <v>37.200111111111099</v>
      </c>
      <c r="E14" s="92">
        <v>85.177666666666667</v>
      </c>
      <c r="G14" s="609"/>
    </row>
    <row r="15" spans="1:36" x14ac:dyDescent="0.2">
      <c r="A15" s="202" t="s">
        <v>274</v>
      </c>
      <c r="B15" s="203">
        <v>166.62666666666667</v>
      </c>
      <c r="C15" s="92">
        <v>32.250322580645161</v>
      </c>
      <c r="D15" s="92">
        <v>51.051844086021504</v>
      </c>
      <c r="E15" s="92">
        <v>83.3245</v>
      </c>
      <c r="G15" s="609"/>
    </row>
    <row r="16" spans="1:36" x14ac:dyDescent="0.2">
      <c r="A16" s="202" t="s">
        <v>234</v>
      </c>
      <c r="B16" s="204">
        <v>158.51296666666667</v>
      </c>
      <c r="C16" s="195">
        <v>26.418827777777782</v>
      </c>
      <c r="D16" s="195">
        <v>60.920272222222223</v>
      </c>
      <c r="E16" s="195">
        <v>71.173866666666669</v>
      </c>
      <c r="G16" s="609"/>
    </row>
    <row r="17" spans="1:11" x14ac:dyDescent="0.2">
      <c r="A17" s="202" t="s">
        <v>235</v>
      </c>
      <c r="B17" s="203">
        <v>151.85999999999999</v>
      </c>
      <c r="C17" s="92">
        <v>29.392258064516128</v>
      </c>
      <c r="D17" s="92">
        <v>42.433075268817177</v>
      </c>
      <c r="E17" s="92">
        <v>80.034666666666681</v>
      </c>
      <c r="G17" s="609"/>
    </row>
    <row r="18" spans="1:11" x14ac:dyDescent="0.2">
      <c r="A18" s="202" t="s">
        <v>275</v>
      </c>
      <c r="B18" s="203">
        <v>148.46292799882386</v>
      </c>
      <c r="C18" s="92">
        <v>31.562984692663342</v>
      </c>
      <c r="D18" s="92">
        <v>37.36440497102533</v>
      </c>
      <c r="E18" s="92">
        <v>79.535538335135186</v>
      </c>
      <c r="G18" s="609"/>
    </row>
    <row r="19" spans="1:11" x14ac:dyDescent="0.2">
      <c r="A19" s="3" t="s">
        <v>276</v>
      </c>
      <c r="B19" s="203">
        <v>172.02000000000004</v>
      </c>
      <c r="C19" s="92">
        <v>32.166341463414646</v>
      </c>
      <c r="D19" s="92">
        <v>61.568225203252062</v>
      </c>
      <c r="E19" s="92">
        <v>78.28543333333333</v>
      </c>
      <c r="G19" s="609"/>
    </row>
    <row r="20" spans="1:11" x14ac:dyDescent="0.2">
      <c r="A20" s="3" t="s">
        <v>206</v>
      </c>
      <c r="B20" s="203">
        <v>163.49473333333336</v>
      </c>
      <c r="C20" s="92">
        <v>29.482656830601098</v>
      </c>
      <c r="D20" s="92">
        <v>61.739943169398927</v>
      </c>
      <c r="E20" s="92">
        <v>72.272133333333329</v>
      </c>
      <c r="G20" s="609"/>
    </row>
    <row r="21" spans="1:11" x14ac:dyDescent="0.2">
      <c r="A21" s="3" t="s">
        <v>277</v>
      </c>
      <c r="B21" s="203">
        <v>150.64843333333334</v>
      </c>
      <c r="C21" s="92">
        <v>26.145595867768595</v>
      </c>
      <c r="D21" s="92">
        <v>51.669970798898092</v>
      </c>
      <c r="E21" s="92">
        <v>72.832866666666661</v>
      </c>
      <c r="G21" s="609"/>
    </row>
    <row r="22" spans="1:11" x14ac:dyDescent="0.2">
      <c r="A22" s="194" t="s">
        <v>278</v>
      </c>
      <c r="B22" s="203">
        <v>148.46830000000003</v>
      </c>
      <c r="C22" s="92">
        <v>25.767225619834715</v>
      </c>
      <c r="D22" s="92">
        <v>51.960141046831978</v>
      </c>
      <c r="E22" s="92">
        <v>70.740933333333331</v>
      </c>
      <c r="G22" s="609"/>
    </row>
    <row r="23" spans="1:11" x14ac:dyDescent="0.2">
      <c r="A23" s="194" t="s">
        <v>279</v>
      </c>
      <c r="B23" s="205">
        <v>139.39000000000001</v>
      </c>
      <c r="C23" s="206">
        <v>20.253247863247868</v>
      </c>
      <c r="D23" s="206">
        <v>45.254752136752145</v>
      </c>
      <c r="E23" s="206">
        <v>73.882000000000005</v>
      </c>
      <c r="G23" s="609"/>
    </row>
    <row r="24" spans="1:11" x14ac:dyDescent="0.2">
      <c r="A24" s="194" t="s">
        <v>280</v>
      </c>
      <c r="B24" s="205">
        <v>121</v>
      </c>
      <c r="C24" s="206">
        <v>18.457627118644066</v>
      </c>
      <c r="D24" s="206">
        <v>47.240372881355938</v>
      </c>
      <c r="E24" s="206">
        <v>55.302</v>
      </c>
      <c r="G24" s="609"/>
    </row>
    <row r="25" spans="1:11" x14ac:dyDescent="0.2">
      <c r="A25" s="194" t="s">
        <v>540</v>
      </c>
      <c r="B25" s="205">
        <v>163.56333333333333</v>
      </c>
      <c r="C25" s="206">
        <v>28.387024793388431</v>
      </c>
      <c r="D25" s="206">
        <v>52.425208539944904</v>
      </c>
      <c r="E25" s="206">
        <v>82.751099999999994</v>
      </c>
      <c r="G25" s="609"/>
    </row>
    <row r="26" spans="1:11" x14ac:dyDescent="0.2">
      <c r="A26" s="3" t="s">
        <v>281</v>
      </c>
      <c r="B26" s="205">
        <v>142.01925801778421</v>
      </c>
      <c r="C26" s="206">
        <v>26.556446621211684</v>
      </c>
      <c r="D26" s="206">
        <v>39.313899108526137</v>
      </c>
      <c r="E26" s="206">
        <v>76.14891228804639</v>
      </c>
      <c r="G26" s="609"/>
    </row>
    <row r="27" spans="1:11" x14ac:dyDescent="0.2">
      <c r="A27" s="194" t="s">
        <v>236</v>
      </c>
      <c r="B27" s="205">
        <v>155.43</v>
      </c>
      <c r="C27" s="206">
        <v>29.06414634146342</v>
      </c>
      <c r="D27" s="206">
        <v>50.399986991869916</v>
      </c>
      <c r="E27" s="206">
        <v>75.96586666666667</v>
      </c>
      <c r="G27" s="609"/>
    </row>
    <row r="28" spans="1:11" x14ac:dyDescent="0.2">
      <c r="A28" s="194" t="s">
        <v>542</v>
      </c>
      <c r="B28" s="203">
        <v>134.76642989623718</v>
      </c>
      <c r="C28" s="92">
        <v>23.38921510595852</v>
      </c>
      <c r="D28" s="92">
        <v>39.701892773763539</v>
      </c>
      <c r="E28" s="92">
        <v>71.675322016515125</v>
      </c>
      <c r="G28" s="609"/>
    </row>
    <row r="29" spans="1:11" x14ac:dyDescent="0.2">
      <c r="A29" s="3" t="s">
        <v>282</v>
      </c>
      <c r="B29" s="205">
        <v>145.93253685581186</v>
      </c>
      <c r="C29" s="206">
        <v>23.300152943364921</v>
      </c>
      <c r="D29" s="206">
        <v>46.561735919374357</v>
      </c>
      <c r="E29" s="206">
        <v>76.070647993072583</v>
      </c>
      <c r="G29" s="609"/>
    </row>
    <row r="30" spans="1:11" x14ac:dyDescent="0.2">
      <c r="A30" s="3" t="s">
        <v>237</v>
      </c>
      <c r="B30" s="203">
        <v>146.19656340592638</v>
      </c>
      <c r="C30" s="92">
        <v>29.239312681185275</v>
      </c>
      <c r="D30" s="92">
        <v>38.926290410922839</v>
      </c>
      <c r="E30" s="92">
        <v>78.030960313818269</v>
      </c>
      <c r="G30" s="609"/>
    </row>
    <row r="31" spans="1:11" x14ac:dyDescent="0.2">
      <c r="A31" s="641" t="s">
        <v>283</v>
      </c>
      <c r="B31" s="642">
        <v>154.02394878136039</v>
      </c>
      <c r="C31" s="642">
        <v>27.582884108306867</v>
      </c>
      <c r="D31" s="642">
        <v>51.017891755208183</v>
      </c>
      <c r="E31" s="642">
        <v>75.423172917845335</v>
      </c>
      <c r="G31" s="609"/>
    </row>
    <row r="32" spans="1:11" x14ac:dyDescent="0.2">
      <c r="A32" s="640" t="s">
        <v>284</v>
      </c>
      <c r="B32" s="639">
        <v>156.61956763684071</v>
      </c>
      <c r="C32" s="639">
        <v>27.661504535283935</v>
      </c>
      <c r="D32" s="639">
        <v>53.86811284662457</v>
      </c>
      <c r="E32" s="639">
        <v>75.089950254932205</v>
      </c>
      <c r="G32" s="609"/>
      <c r="H32" s="610"/>
      <c r="I32" s="610"/>
      <c r="J32" s="610"/>
      <c r="K32" s="610"/>
    </row>
    <row r="33" spans="1:11" x14ac:dyDescent="0.2">
      <c r="A33" s="638" t="s">
        <v>285</v>
      </c>
      <c r="B33" s="643">
        <v>15.991034090174082</v>
      </c>
      <c r="C33" s="643">
        <v>3.2548995395814622</v>
      </c>
      <c r="D33" s="643">
        <v>15.825798795660411</v>
      </c>
      <c r="E33" s="643">
        <v>-3.0896642450677945</v>
      </c>
      <c r="G33" s="609"/>
      <c r="H33" s="610"/>
      <c r="I33" s="610"/>
      <c r="J33" s="610"/>
      <c r="K33" s="610"/>
    </row>
    <row r="34" spans="1:11" x14ac:dyDescent="0.2">
      <c r="A34" s="80"/>
      <c r="B34" s="3"/>
      <c r="C34" s="3"/>
      <c r="D34" s="3"/>
      <c r="E34" s="55" t="s">
        <v>565</v>
      </c>
    </row>
    <row r="35" spans="1:11" s="1" customFormat="1" x14ac:dyDescent="0.2">
      <c r="A35" s="809" t="s">
        <v>641</v>
      </c>
      <c r="B35" s="809"/>
      <c r="C35" s="809"/>
      <c r="D35" s="809"/>
      <c r="E35" s="809"/>
    </row>
    <row r="36" spans="1:11" s="1" customFormat="1" x14ac:dyDescent="0.2">
      <c r="A36" s="809"/>
      <c r="B36" s="809"/>
      <c r="C36" s="809"/>
      <c r="D36" s="809"/>
      <c r="E36" s="809"/>
    </row>
    <row r="37" spans="1:11" s="1" customFormat="1" x14ac:dyDescent="0.2">
      <c r="A37" s="809"/>
      <c r="B37" s="809"/>
      <c r="C37" s="809"/>
      <c r="D37" s="809"/>
      <c r="E37" s="809"/>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74" t="s">
        <v>35</v>
      </c>
      <c r="B1" s="774"/>
      <c r="C1" s="774"/>
    </row>
    <row r="2" spans="1:3" x14ac:dyDescent="0.2">
      <c r="A2" s="774"/>
      <c r="B2" s="774"/>
      <c r="C2" s="774"/>
    </row>
    <row r="3" spans="1:3" x14ac:dyDescent="0.2">
      <c r="A3" s="54"/>
      <c r="B3" s="3"/>
      <c r="C3" s="55" t="s">
        <v>256</v>
      </c>
    </row>
    <row r="4" spans="1:3" x14ac:dyDescent="0.2">
      <c r="A4" s="57"/>
      <c r="B4" s="201" t="s">
        <v>261</v>
      </c>
      <c r="C4" s="201" t="s">
        <v>264</v>
      </c>
    </row>
    <row r="5" spans="1:3" x14ac:dyDescent="0.2">
      <c r="A5" s="666" t="s">
        <v>265</v>
      </c>
      <c r="B5" s="667">
        <v>89.908633333333341</v>
      </c>
      <c r="C5" s="668">
        <v>64.633400000000009</v>
      </c>
    </row>
    <row r="6" spans="1:3" x14ac:dyDescent="0.2">
      <c r="A6" s="202" t="s">
        <v>266</v>
      </c>
      <c r="B6" s="461">
        <v>92.678666666666658</v>
      </c>
      <c r="C6" s="462">
        <v>57.026300000000013</v>
      </c>
    </row>
    <row r="7" spans="1:3" x14ac:dyDescent="0.2">
      <c r="A7" s="202" t="s">
        <v>267</v>
      </c>
      <c r="B7" s="461">
        <v>107.00339999999998</v>
      </c>
      <c r="C7" s="462">
        <v>63.72163333333333</v>
      </c>
    </row>
    <row r="8" spans="1:3" x14ac:dyDescent="0.2">
      <c r="A8" s="202" t="s">
        <v>233</v>
      </c>
      <c r="B8" s="461">
        <v>76.17</v>
      </c>
      <c r="C8" s="462">
        <v>61.224466666666672</v>
      </c>
    </row>
    <row r="9" spans="1:3" x14ac:dyDescent="0.2">
      <c r="A9" s="202" t="s">
        <v>268</v>
      </c>
      <c r="B9" s="461">
        <v>0</v>
      </c>
      <c r="C9" s="462">
        <v>0</v>
      </c>
    </row>
    <row r="10" spans="1:3" x14ac:dyDescent="0.2">
      <c r="A10" s="202" t="s">
        <v>269</v>
      </c>
      <c r="B10" s="461">
        <v>101.66436666666668</v>
      </c>
      <c r="C10" s="462">
        <v>76.962299999999999</v>
      </c>
    </row>
    <row r="11" spans="1:3" x14ac:dyDescent="0.2">
      <c r="A11" s="202" t="s">
        <v>270</v>
      </c>
      <c r="B11" s="461">
        <v>84.7</v>
      </c>
      <c r="C11" s="462">
        <v>62.146000000000015</v>
      </c>
    </row>
    <row r="12" spans="1:3" x14ac:dyDescent="0.2">
      <c r="A12" s="202" t="s">
        <v>271</v>
      </c>
      <c r="B12" s="461">
        <v>178.4645289115295</v>
      </c>
      <c r="C12" s="462">
        <v>95.712111863963514</v>
      </c>
    </row>
    <row r="13" spans="1:3" x14ac:dyDescent="0.2">
      <c r="A13" s="202" t="s">
        <v>272</v>
      </c>
      <c r="B13" s="461">
        <v>0</v>
      </c>
      <c r="C13" s="462">
        <v>0</v>
      </c>
    </row>
    <row r="14" spans="1:3" x14ac:dyDescent="0.2">
      <c r="A14" s="202" t="s">
        <v>273</v>
      </c>
      <c r="B14" s="461">
        <v>114.68650000000002</v>
      </c>
      <c r="C14" s="462">
        <v>63.197266666666664</v>
      </c>
    </row>
    <row r="15" spans="1:3" x14ac:dyDescent="0.2">
      <c r="A15" s="202" t="s">
        <v>205</v>
      </c>
      <c r="B15" s="461">
        <v>103.68666666666665</v>
      </c>
      <c r="C15" s="462">
        <v>80.605400000000003</v>
      </c>
    </row>
    <row r="16" spans="1:3" x14ac:dyDescent="0.2">
      <c r="A16" s="202" t="s">
        <v>274</v>
      </c>
      <c r="B16" s="461">
        <v>125.37666666666667</v>
      </c>
      <c r="C16" s="462">
        <v>73.53009999999999</v>
      </c>
    </row>
    <row r="17" spans="1:3" x14ac:dyDescent="0.2">
      <c r="A17" s="202" t="s">
        <v>234</v>
      </c>
      <c r="B17" s="461">
        <v>111.18833333333335</v>
      </c>
      <c r="C17" s="462">
        <v>77.036599999999993</v>
      </c>
    </row>
    <row r="18" spans="1:3" x14ac:dyDescent="0.2">
      <c r="A18" s="202" t="s">
        <v>235</v>
      </c>
      <c r="B18" s="461">
        <v>116.95666666666666</v>
      </c>
      <c r="C18" s="462">
        <v>65.082700000000003</v>
      </c>
    </row>
    <row r="19" spans="1:3" x14ac:dyDescent="0.2">
      <c r="A19" s="202" t="s">
        <v>275</v>
      </c>
      <c r="B19" s="461">
        <v>148.46292799882386</v>
      </c>
      <c r="C19" s="462">
        <v>79.535538335135186</v>
      </c>
    </row>
    <row r="20" spans="1:3" x14ac:dyDescent="0.2">
      <c r="A20" s="202" t="s">
        <v>276</v>
      </c>
      <c r="B20" s="461">
        <v>97.338999999999984</v>
      </c>
      <c r="C20" s="462">
        <v>63.844299999999997</v>
      </c>
    </row>
    <row r="21" spans="1:3" x14ac:dyDescent="0.2">
      <c r="A21" s="202" t="s">
        <v>206</v>
      </c>
      <c r="B21" s="461">
        <v>137.28353333333334</v>
      </c>
      <c r="C21" s="462">
        <v>72.206666666666678</v>
      </c>
    </row>
    <row r="22" spans="1:3" x14ac:dyDescent="0.2">
      <c r="A22" s="202" t="s">
        <v>277</v>
      </c>
      <c r="B22" s="461">
        <v>127.08106666666666</v>
      </c>
      <c r="C22" s="462">
        <v>73.805766666666671</v>
      </c>
    </row>
    <row r="23" spans="1:3" x14ac:dyDescent="0.2">
      <c r="A23" s="202" t="s">
        <v>278</v>
      </c>
      <c r="B23" s="461">
        <v>86.878600000000006</v>
      </c>
      <c r="C23" s="462">
        <v>59.59053333333334</v>
      </c>
    </row>
    <row r="24" spans="1:3" x14ac:dyDescent="0.2">
      <c r="A24" s="202" t="s">
        <v>279</v>
      </c>
      <c r="B24" s="461">
        <v>84.12</v>
      </c>
      <c r="C24" s="462">
        <v>62.09373333333334</v>
      </c>
    </row>
    <row r="25" spans="1:3" x14ac:dyDescent="0.2">
      <c r="A25" s="202" t="s">
        <v>280</v>
      </c>
      <c r="B25" s="461">
        <v>100</v>
      </c>
      <c r="C25" s="462">
        <v>61.537000000000013</v>
      </c>
    </row>
    <row r="26" spans="1:3" x14ac:dyDescent="0.2">
      <c r="A26" s="202" t="s">
        <v>540</v>
      </c>
      <c r="B26" s="461">
        <v>0</v>
      </c>
      <c r="C26" s="462">
        <v>0</v>
      </c>
    </row>
    <row r="27" spans="1:3" x14ac:dyDescent="0.2">
      <c r="A27" s="202" t="s">
        <v>281</v>
      </c>
      <c r="B27" s="461">
        <v>96.339103843837449</v>
      </c>
      <c r="C27" s="462">
        <v>72.882657666926917</v>
      </c>
    </row>
    <row r="28" spans="1:3" x14ac:dyDescent="0.2">
      <c r="A28" s="202" t="s">
        <v>236</v>
      </c>
      <c r="B28" s="461">
        <v>152.37333333333333</v>
      </c>
      <c r="C28" s="462">
        <v>74.201833333333326</v>
      </c>
    </row>
    <row r="29" spans="1:3" x14ac:dyDescent="0.2">
      <c r="A29" s="202" t="s">
        <v>542</v>
      </c>
      <c r="B29" s="461">
        <v>83.066303111539483</v>
      </c>
      <c r="C29" s="462">
        <v>59.583001556595164</v>
      </c>
    </row>
    <row r="30" spans="1:3" x14ac:dyDescent="0.2">
      <c r="A30" s="202" t="s">
        <v>282</v>
      </c>
      <c r="B30" s="461">
        <v>81.907163590431878</v>
      </c>
      <c r="C30" s="462">
        <v>66.649737878290665</v>
      </c>
    </row>
    <row r="31" spans="1:3" x14ac:dyDescent="0.2">
      <c r="A31" s="202" t="s">
        <v>237</v>
      </c>
      <c r="B31" s="461">
        <v>117.42979588048895</v>
      </c>
      <c r="C31" s="462">
        <v>55.008451365802202</v>
      </c>
    </row>
    <row r="32" spans="1:3" x14ac:dyDescent="0.2">
      <c r="A32" s="641" t="s">
        <v>283</v>
      </c>
      <c r="B32" s="645">
        <v>98.71179525030594</v>
      </c>
      <c r="C32" s="645">
        <v>64.76928313736903</v>
      </c>
    </row>
    <row r="33" spans="1:5" x14ac:dyDescent="0.2">
      <c r="A33" s="640" t="s">
        <v>284</v>
      </c>
      <c r="B33" s="644">
        <v>97.29015832835799</v>
      </c>
      <c r="C33" s="644">
        <v>64.058696297976525</v>
      </c>
    </row>
    <row r="34" spans="1:5" x14ac:dyDescent="0.2">
      <c r="A34" s="638" t="s">
        <v>285</v>
      </c>
      <c r="B34" s="654">
        <v>7.3815249950246482</v>
      </c>
      <c r="C34" s="654">
        <v>-0.5747037020234842</v>
      </c>
    </row>
    <row r="35" spans="1:5" x14ac:dyDescent="0.2">
      <c r="A35" s="80"/>
      <c r="B35" s="3"/>
      <c r="C35" s="55" t="s">
        <v>510</v>
      </c>
    </row>
    <row r="36" spans="1:5" x14ac:dyDescent="0.2">
      <c r="A36" s="80" t="s">
        <v>480</v>
      </c>
      <c r="B36" s="80"/>
      <c r="C36" s="80"/>
    </row>
    <row r="37" spans="1:5" s="1" customFormat="1" x14ac:dyDescent="0.2">
      <c r="A37" s="809"/>
      <c r="B37" s="809"/>
      <c r="C37" s="809"/>
      <c r="D37" s="809"/>
      <c r="E37" s="809"/>
    </row>
    <row r="38" spans="1:5" s="1" customFormat="1" x14ac:dyDescent="0.2">
      <c r="A38" s="809"/>
      <c r="B38" s="809"/>
      <c r="C38" s="809"/>
      <c r="D38" s="809"/>
      <c r="E38" s="809"/>
    </row>
    <row r="39" spans="1:5" s="1" customFormat="1" x14ac:dyDescent="0.2">
      <c r="A39" s="809"/>
      <c r="B39" s="809"/>
      <c r="C39" s="809"/>
      <c r="D39" s="809"/>
      <c r="E39" s="809"/>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t="s">
        <v>505</v>
      </c>
      <c r="I3" s="145" t="s">
        <v>505</v>
      </c>
      <c r="J3" s="145">
        <v>2025</v>
      </c>
      <c r="K3" s="145" t="s">
        <v>505</v>
      </c>
      <c r="L3" s="145" t="s">
        <v>505</v>
      </c>
      <c r="M3" s="145" t="s">
        <v>505</v>
      </c>
    </row>
    <row r="4" spans="1:13" x14ac:dyDescent="0.2">
      <c r="A4" s="439"/>
      <c r="B4" s="536">
        <v>45413</v>
      </c>
      <c r="C4" s="536">
        <v>45444</v>
      </c>
      <c r="D4" s="536">
        <v>45474</v>
      </c>
      <c r="E4" s="536">
        <v>45505</v>
      </c>
      <c r="F4" s="536">
        <v>45536</v>
      </c>
      <c r="G4" s="536">
        <v>45566</v>
      </c>
      <c r="H4" s="536">
        <v>45597</v>
      </c>
      <c r="I4" s="536">
        <v>45627</v>
      </c>
      <c r="J4" s="536">
        <v>45658</v>
      </c>
      <c r="K4" s="536">
        <v>45689</v>
      </c>
      <c r="L4" s="536">
        <v>45717</v>
      </c>
      <c r="M4" s="536">
        <v>45748</v>
      </c>
    </row>
    <row r="5" spans="1:13" x14ac:dyDescent="0.2">
      <c r="A5" s="537" t="s">
        <v>287</v>
      </c>
      <c r="B5" s="538">
        <v>81.746190476190492</v>
      </c>
      <c r="C5" s="538">
        <v>82.246000000000009</v>
      </c>
      <c r="D5" s="538">
        <v>85.153043478260869</v>
      </c>
      <c r="E5" s="538">
        <v>80.355238095238079</v>
      </c>
      <c r="F5" s="538">
        <v>74.016666666666666</v>
      </c>
      <c r="G5" s="538">
        <v>75.632608695652166</v>
      </c>
      <c r="H5" s="538">
        <v>74.345238095238102</v>
      </c>
      <c r="I5" s="538">
        <v>73.814999999999998</v>
      </c>
      <c r="J5" s="538">
        <v>79.302727272727282</v>
      </c>
      <c r="K5" s="538">
        <v>75.42</v>
      </c>
      <c r="L5" s="538">
        <v>72.761428571428567</v>
      </c>
      <c r="M5" s="538">
        <v>68.057000000000002</v>
      </c>
    </row>
    <row r="6" spans="1:13" x14ac:dyDescent="0.2">
      <c r="A6" s="539" t="s">
        <v>288</v>
      </c>
      <c r="B6" s="538">
        <v>80.024545454545489</v>
      </c>
      <c r="C6" s="538">
        <v>79.767368421052609</v>
      </c>
      <c r="D6" s="538">
        <v>81.800454545454542</v>
      </c>
      <c r="E6" s="538">
        <v>76.683181818181822</v>
      </c>
      <c r="F6" s="538">
        <v>70.236000000000004</v>
      </c>
      <c r="G6" s="538">
        <v>72.164347826086953</v>
      </c>
      <c r="H6" s="538">
        <v>69.987000000000009</v>
      </c>
      <c r="I6" s="538">
        <v>70.052857142857135</v>
      </c>
      <c r="J6" s="538">
        <v>75.742500000000007</v>
      </c>
      <c r="K6" s="538">
        <v>71.533157894736831</v>
      </c>
      <c r="L6" s="538">
        <v>68.239047619047625</v>
      </c>
      <c r="M6" s="538">
        <v>63.536666666666655</v>
      </c>
    </row>
    <row r="7" spans="1:13" x14ac:dyDescent="0.2">
      <c r="A7" s="540" t="s">
        <v>289</v>
      </c>
      <c r="B7" s="541">
        <v>1.0812227272727271</v>
      </c>
      <c r="C7" s="541">
        <v>1.0759000000000001</v>
      </c>
      <c r="D7" s="541">
        <v>1.0844086956521737</v>
      </c>
      <c r="E7" s="541">
        <v>1.1012181818181814</v>
      </c>
      <c r="F7" s="541">
        <v>1.1105999999999998</v>
      </c>
      <c r="G7" s="541">
        <v>1.0904347826086958</v>
      </c>
      <c r="H7" s="541">
        <v>1.0630142857142857</v>
      </c>
      <c r="I7" s="541">
        <v>1.0478749999999999</v>
      </c>
      <c r="J7" s="541">
        <v>1.0353727272727273</v>
      </c>
      <c r="K7" s="541">
        <v>1.0412500000000002</v>
      </c>
      <c r="L7" s="541">
        <v>1.0806809523809524</v>
      </c>
      <c r="M7" s="541">
        <v>1.1213950000000001</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t="s">
        <v>505</v>
      </c>
      <c r="I3" s="145" t="s">
        <v>505</v>
      </c>
      <c r="J3" s="145">
        <v>2025</v>
      </c>
      <c r="K3" s="145" t="s">
        <v>505</v>
      </c>
      <c r="L3" s="145" t="s">
        <v>505</v>
      </c>
      <c r="M3" s="145" t="s">
        <v>505</v>
      </c>
    </row>
    <row r="4" spans="1:13" x14ac:dyDescent="0.2">
      <c r="A4" s="439"/>
      <c r="B4" s="536">
        <v>45413</v>
      </c>
      <c r="C4" s="536">
        <v>45444</v>
      </c>
      <c r="D4" s="536">
        <v>45474</v>
      </c>
      <c r="E4" s="536">
        <v>45505</v>
      </c>
      <c r="F4" s="536">
        <v>45536</v>
      </c>
      <c r="G4" s="536">
        <v>45566</v>
      </c>
      <c r="H4" s="536">
        <v>45597</v>
      </c>
      <c r="I4" s="536">
        <v>45627</v>
      </c>
      <c r="J4" s="536">
        <v>45658</v>
      </c>
      <c r="K4" s="536">
        <v>45689</v>
      </c>
      <c r="L4" s="536">
        <v>45717</v>
      </c>
      <c r="M4" s="536">
        <v>45748</v>
      </c>
    </row>
    <row r="5" spans="1:13" x14ac:dyDescent="0.2">
      <c r="A5" s="484" t="s">
        <v>291</v>
      </c>
      <c r="B5" s="395"/>
      <c r="C5" s="395"/>
      <c r="D5" s="395"/>
      <c r="E5" s="395"/>
      <c r="F5" s="395"/>
      <c r="G5" s="395"/>
      <c r="H5" s="395"/>
      <c r="I5" s="395"/>
      <c r="J5" s="395"/>
      <c r="K5" s="395"/>
      <c r="L5" s="395"/>
      <c r="M5" s="395"/>
    </row>
    <row r="6" spans="1:13" x14ac:dyDescent="0.2">
      <c r="A6" s="544" t="s">
        <v>292</v>
      </c>
      <c r="B6" s="394">
        <v>83.605652173913043</v>
      </c>
      <c r="C6" s="394">
        <v>84.632500000000022</v>
      </c>
      <c r="D6" s="394">
        <v>87.233913043478282</v>
      </c>
      <c r="E6" s="394">
        <v>82.981818181818184</v>
      </c>
      <c r="F6" s="394">
        <v>75.045238095238091</v>
      </c>
      <c r="G6" s="394">
        <v>75.723478260869584</v>
      </c>
      <c r="H6" s="394">
        <v>73.05523809523811</v>
      </c>
      <c r="I6" s="394">
        <v>72.872727272727289</v>
      </c>
      <c r="J6" s="394">
        <v>76.92217391304348</v>
      </c>
      <c r="K6" s="394">
        <v>75.149500000000003</v>
      </c>
      <c r="L6" s="394">
        <v>74.512380952380965</v>
      </c>
      <c r="M6" s="394">
        <v>69.934545454545457</v>
      </c>
    </row>
    <row r="7" spans="1:13" x14ac:dyDescent="0.2">
      <c r="A7" s="544" t="s">
        <v>293</v>
      </c>
      <c r="B7" s="394">
        <v>84.523333333333341</v>
      </c>
      <c r="C7" s="394">
        <v>84.105263157894726</v>
      </c>
      <c r="D7" s="394">
        <v>85.281304347826079</v>
      </c>
      <c r="E7" s="394">
        <v>80.162380952380943</v>
      </c>
      <c r="F7" s="394">
        <v>73.895238095238099</v>
      </c>
      <c r="G7" s="394">
        <v>76.25272727272727</v>
      </c>
      <c r="H7" s="394">
        <v>74.100476190476186</v>
      </c>
      <c r="I7" s="394">
        <v>73.957142857142841</v>
      </c>
      <c r="J7" s="394">
        <v>81.073499999999996</v>
      </c>
      <c r="K7" s="394">
        <v>76.306000000000012</v>
      </c>
      <c r="L7" s="394">
        <v>72.879999999999981</v>
      </c>
      <c r="M7" s="394">
        <v>67.362380952380946</v>
      </c>
    </row>
    <row r="8" spans="1:13" x14ac:dyDescent="0.2">
      <c r="A8" s="544" t="s">
        <v>546</v>
      </c>
      <c r="B8" s="394">
        <v>82.146956521739142</v>
      </c>
      <c r="C8" s="394">
        <v>83.182500000000005</v>
      </c>
      <c r="D8" s="394">
        <v>85.783913043478265</v>
      </c>
      <c r="E8" s="394">
        <v>81.484090909090909</v>
      </c>
      <c r="F8" s="394">
        <v>73.588095238095221</v>
      </c>
      <c r="G8" s="394">
        <v>74.377826086956517</v>
      </c>
      <c r="H8" s="394">
        <v>72.333809523809506</v>
      </c>
      <c r="I8" s="394">
        <v>71.422727272727286</v>
      </c>
      <c r="J8" s="394">
        <v>75.711304347826072</v>
      </c>
      <c r="K8" s="394">
        <v>73.746999999999986</v>
      </c>
      <c r="L8" s="394">
        <v>73.112380952380931</v>
      </c>
      <c r="M8" s="394">
        <v>68.63909090909091</v>
      </c>
    </row>
    <row r="9" spans="1:13" x14ac:dyDescent="0.2">
      <c r="A9" s="544" t="s">
        <v>547</v>
      </c>
      <c r="B9" s="394">
        <v>80.396956521739142</v>
      </c>
      <c r="C9" s="394">
        <v>81.337500000000006</v>
      </c>
      <c r="D9" s="394">
        <v>83.933913043478256</v>
      </c>
      <c r="E9" s="394">
        <v>79.681818181818159</v>
      </c>
      <c r="F9" s="394">
        <v>71.788095238095252</v>
      </c>
      <c r="G9" s="394">
        <v>72.577826086956534</v>
      </c>
      <c r="H9" s="394">
        <v>70.533809523809524</v>
      </c>
      <c r="I9" s="394">
        <v>69.622727272727289</v>
      </c>
      <c r="J9" s="394">
        <v>73.911304347826089</v>
      </c>
      <c r="K9" s="394">
        <v>71.947000000000003</v>
      </c>
      <c r="L9" s="394">
        <v>71.312380952380963</v>
      </c>
      <c r="M9" s="394">
        <v>66.839090909090928</v>
      </c>
    </row>
    <row r="10" spans="1:13" x14ac:dyDescent="0.2">
      <c r="A10" s="545" t="s">
        <v>295</v>
      </c>
      <c r="B10" s="446">
        <v>82.597619047619048</v>
      </c>
      <c r="C10" s="446">
        <v>83.095499999999987</v>
      </c>
      <c r="D10" s="446">
        <v>86.003478260869542</v>
      </c>
      <c r="E10" s="446">
        <v>81.203333333333319</v>
      </c>
      <c r="F10" s="446">
        <v>74.866190476190482</v>
      </c>
      <c r="G10" s="446">
        <v>76.481739130434789</v>
      </c>
      <c r="H10" s="446">
        <v>75.196190476190466</v>
      </c>
      <c r="I10" s="446">
        <v>74.656999999999996</v>
      </c>
      <c r="J10" s="446">
        <v>80.167727272727262</v>
      </c>
      <c r="K10" s="446">
        <v>76.256999999999991</v>
      </c>
      <c r="L10" s="446">
        <v>73.490476190476201</v>
      </c>
      <c r="M10" s="446">
        <v>68.722000000000008</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82.297619047619051</v>
      </c>
      <c r="C12" s="394">
        <v>82.795499999999976</v>
      </c>
      <c r="D12" s="394">
        <v>85.703478260869574</v>
      </c>
      <c r="E12" s="394">
        <v>80.903333333333322</v>
      </c>
      <c r="F12" s="394">
        <v>74.566190476190485</v>
      </c>
      <c r="G12" s="394">
        <v>76.181739130434792</v>
      </c>
      <c r="H12" s="394">
        <v>74.896190476190469</v>
      </c>
      <c r="I12" s="394">
        <v>74.356999999999999</v>
      </c>
      <c r="J12" s="394">
        <v>79.867727272727265</v>
      </c>
      <c r="K12" s="394">
        <v>75.957000000000008</v>
      </c>
      <c r="L12" s="394">
        <v>73.190476190476204</v>
      </c>
      <c r="M12" s="394">
        <v>68.421999999999997</v>
      </c>
    </row>
    <row r="13" spans="1:13" x14ac:dyDescent="0.2">
      <c r="A13" s="544" t="s">
        <v>297</v>
      </c>
      <c r="B13" s="394">
        <v>81.153913043478255</v>
      </c>
      <c r="C13" s="394">
        <v>80.995999999999995</v>
      </c>
      <c r="D13" s="394">
        <v>84.13130434782606</v>
      </c>
      <c r="E13" s="394">
        <v>79.818181818181799</v>
      </c>
      <c r="F13" s="394">
        <v>73.045238095238091</v>
      </c>
      <c r="G13" s="394">
        <v>74.256521739130434</v>
      </c>
      <c r="H13" s="394">
        <v>72.161904761904779</v>
      </c>
      <c r="I13" s="394">
        <v>71.840000000000018</v>
      </c>
      <c r="J13" s="394">
        <v>77.372608695652175</v>
      </c>
      <c r="K13" s="394">
        <v>74.283999999999978</v>
      </c>
      <c r="L13" s="394">
        <v>71.410476190476203</v>
      </c>
      <c r="M13" s="394">
        <v>67.449545454545444</v>
      </c>
    </row>
    <row r="14" spans="1:13" x14ac:dyDescent="0.2">
      <c r="A14" s="544" t="s">
        <v>298</v>
      </c>
      <c r="B14" s="394">
        <v>84.007142857142853</v>
      </c>
      <c r="C14" s="394">
        <v>83.635499999999993</v>
      </c>
      <c r="D14" s="394">
        <v>87.27739130434783</v>
      </c>
      <c r="E14" s="394">
        <v>82.881904761904764</v>
      </c>
      <c r="F14" s="394">
        <v>76.047142857142873</v>
      </c>
      <c r="G14" s="394">
        <v>76.694782608695647</v>
      </c>
      <c r="H14" s="394">
        <v>75.436666666666653</v>
      </c>
      <c r="I14" s="394">
        <v>74.717000000000013</v>
      </c>
      <c r="J14" s="394">
        <v>80.756363636363645</v>
      </c>
      <c r="K14" s="394">
        <v>77.079499999999996</v>
      </c>
      <c r="L14" s="394">
        <v>74.552380952380958</v>
      </c>
      <c r="M14" s="394">
        <v>69.576999999999998</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73.217142857142861</v>
      </c>
      <c r="C16" s="394">
        <v>74.822499999999977</v>
      </c>
      <c r="D16" s="394">
        <v>78.833913043478262</v>
      </c>
      <c r="E16" s="394">
        <v>74.233333333333348</v>
      </c>
      <c r="F16" s="394">
        <v>68.620952380952403</v>
      </c>
      <c r="G16" s="394">
        <v>69.061739130434759</v>
      </c>
      <c r="H16" s="394">
        <v>67.758095238095251</v>
      </c>
      <c r="I16" s="394">
        <v>67.417500000000018</v>
      </c>
      <c r="J16" s="394">
        <v>72.650454545454565</v>
      </c>
      <c r="K16" s="394">
        <v>68.270499999999998</v>
      </c>
      <c r="L16" s="394">
        <v>64.389047619047631</v>
      </c>
      <c r="M16" s="394">
        <v>60.423000000000002</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80.024545454545489</v>
      </c>
      <c r="C18" s="394">
        <v>79.767368421052609</v>
      </c>
      <c r="D18" s="394">
        <v>81.800454545454542</v>
      </c>
      <c r="E18" s="394">
        <v>76.683181818181822</v>
      </c>
      <c r="F18" s="394">
        <v>70.236000000000004</v>
      </c>
      <c r="G18" s="394">
        <v>72.164347826086953</v>
      </c>
      <c r="H18" s="394">
        <v>69.987000000000009</v>
      </c>
      <c r="I18" s="394">
        <v>70.052857142857135</v>
      </c>
      <c r="J18" s="394">
        <v>75.742500000000007</v>
      </c>
      <c r="K18" s="394">
        <v>71.533157894736831</v>
      </c>
      <c r="L18" s="394">
        <v>68.239047619047625</v>
      </c>
      <c r="M18" s="394">
        <v>63.536666666666655</v>
      </c>
    </row>
    <row r="19" spans="1:13" x14ac:dyDescent="0.2">
      <c r="A19" s="545" t="s">
        <v>302</v>
      </c>
      <c r="B19" s="446">
        <v>73.554782608695646</v>
      </c>
      <c r="C19" s="446">
        <v>74.212000000000003</v>
      </c>
      <c r="D19" s="446">
        <v>74.760000000000005</v>
      </c>
      <c r="E19" s="446">
        <v>70.445909090909083</v>
      </c>
      <c r="F19" s="446">
        <v>63.910952380952388</v>
      </c>
      <c r="G19" s="446">
        <v>66.305652173913046</v>
      </c>
      <c r="H19" s="446">
        <v>64.202380952380935</v>
      </c>
      <c r="I19" s="446">
        <v>64.433636363636367</v>
      </c>
      <c r="J19" s="446">
        <v>69.027826086956523</v>
      </c>
      <c r="K19" s="446">
        <v>67.109500000000011</v>
      </c>
      <c r="L19" s="446">
        <v>64.674761904761922</v>
      </c>
      <c r="M19" s="446">
        <v>59.799090909090914</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83.364285714285714</v>
      </c>
      <c r="C21" s="394">
        <v>83.505499999999984</v>
      </c>
      <c r="D21" s="394">
        <v>87.940434782608691</v>
      </c>
      <c r="E21" s="394">
        <v>83.339047619047619</v>
      </c>
      <c r="F21" s="394">
        <v>76.431904761904775</v>
      </c>
      <c r="G21" s="394">
        <v>76.883043478260873</v>
      </c>
      <c r="H21" s="394">
        <v>75.677142857142869</v>
      </c>
      <c r="I21" s="394">
        <v>75.322500000000005</v>
      </c>
      <c r="J21" s="394">
        <v>80.678181818181827</v>
      </c>
      <c r="K21" s="394">
        <v>76.307999999999993</v>
      </c>
      <c r="L21" s="394">
        <v>74.276190476190465</v>
      </c>
      <c r="M21" s="394">
        <v>69.660999999999987</v>
      </c>
    </row>
    <row r="22" spans="1:13" x14ac:dyDescent="0.2">
      <c r="A22" s="544" t="s">
        <v>305</v>
      </c>
      <c r="B22" s="397">
        <v>81.105238095238093</v>
      </c>
      <c r="C22" s="397">
        <v>82.039999999999992</v>
      </c>
      <c r="D22" s="397">
        <v>86.25826086956522</v>
      </c>
      <c r="E22" s="397">
        <v>82.01761904761905</v>
      </c>
      <c r="F22" s="397">
        <v>75.466666666666669</v>
      </c>
      <c r="G22" s="397">
        <v>76.095217391304345</v>
      </c>
      <c r="H22" s="397">
        <v>75.260476190476197</v>
      </c>
      <c r="I22" s="397">
        <v>74.561999999999983</v>
      </c>
      <c r="J22" s="397">
        <v>79.795909090909106</v>
      </c>
      <c r="K22" s="397">
        <v>75.541499999999999</v>
      </c>
      <c r="L22" s="397">
        <v>73.364285714285714</v>
      </c>
      <c r="M22" s="397">
        <v>68.961999999999989</v>
      </c>
    </row>
    <row r="23" spans="1:13" x14ac:dyDescent="0.2">
      <c r="A23" s="545" t="s">
        <v>306</v>
      </c>
      <c r="B23" s="446">
        <v>82.895476190476188</v>
      </c>
      <c r="C23" s="446">
        <v>83.347749999999991</v>
      </c>
      <c r="D23" s="446">
        <v>86.05478260869566</v>
      </c>
      <c r="E23" s="446">
        <v>81.480714285714271</v>
      </c>
      <c r="F23" s="446">
        <v>74.960000000000008</v>
      </c>
      <c r="G23" s="446">
        <v>76.370217391304351</v>
      </c>
      <c r="H23" s="446">
        <v>75.091666666666669</v>
      </c>
      <c r="I23" s="446">
        <v>74.70675</v>
      </c>
      <c r="J23" s="446">
        <v>79.76409090909091</v>
      </c>
      <c r="K23" s="446">
        <v>76.137249999999995</v>
      </c>
      <c r="L23" s="446">
        <v>73.342142857142875</v>
      </c>
      <c r="M23" s="446">
        <v>68.978749999999991</v>
      </c>
    </row>
    <row r="24" spans="1:13" s="612" customFormat="1" x14ac:dyDescent="0.2">
      <c r="A24" s="546" t="s">
        <v>307</v>
      </c>
      <c r="B24" s="547">
        <v>83.595217391304345</v>
      </c>
      <c r="C24" s="547">
        <v>83.253</v>
      </c>
      <c r="D24" s="547">
        <v>84.426086956521758</v>
      </c>
      <c r="E24" s="547">
        <v>78.3690909090909</v>
      </c>
      <c r="F24" s="547">
        <v>73.59476190476191</v>
      </c>
      <c r="G24" s="547">
        <v>74.499565217391321</v>
      </c>
      <c r="H24" s="547">
        <v>72.97571428571429</v>
      </c>
      <c r="I24" s="547">
        <v>73.068095238095268</v>
      </c>
      <c r="J24" s="547">
        <v>79.454999999999998</v>
      </c>
      <c r="K24" s="547">
        <v>76.808000000000021</v>
      </c>
      <c r="L24" s="547">
        <v>73.994761904761901</v>
      </c>
      <c r="M24" s="547">
        <v>69.002272727272739</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t="s">
        <v>505</v>
      </c>
      <c r="J3" s="145" t="s">
        <v>505</v>
      </c>
      <c r="K3" s="145">
        <v>2025</v>
      </c>
      <c r="L3" s="145" t="s">
        <v>505</v>
      </c>
      <c r="M3" s="145" t="s">
        <v>505</v>
      </c>
      <c r="N3" s="145" t="s">
        <v>505</v>
      </c>
    </row>
    <row r="4" spans="1:14" ht="14.1" customHeight="1" x14ac:dyDescent="0.2">
      <c r="C4" s="536">
        <v>45413</v>
      </c>
      <c r="D4" s="536">
        <v>45444</v>
      </c>
      <c r="E4" s="536">
        <v>45474</v>
      </c>
      <c r="F4" s="536">
        <v>45505</v>
      </c>
      <c r="G4" s="536">
        <v>45536</v>
      </c>
      <c r="H4" s="536">
        <v>45566</v>
      </c>
      <c r="I4" s="536">
        <v>45597</v>
      </c>
      <c r="J4" s="536">
        <v>45627</v>
      </c>
      <c r="K4" s="536">
        <v>45658</v>
      </c>
      <c r="L4" s="536">
        <v>45689</v>
      </c>
      <c r="M4" s="536">
        <v>45717</v>
      </c>
      <c r="N4" s="536">
        <v>45748</v>
      </c>
    </row>
    <row r="5" spans="1:14" ht="14.1" customHeight="1" x14ac:dyDescent="0.2">
      <c r="A5" s="812" t="s">
        <v>481</v>
      </c>
      <c r="B5" s="552" t="s">
        <v>309</v>
      </c>
      <c r="C5" s="548">
        <v>854.50565217391295</v>
      </c>
      <c r="D5" s="548">
        <v>814.125</v>
      </c>
      <c r="E5" s="548">
        <v>829.195652173913</v>
      </c>
      <c r="F5" s="548">
        <v>772.60227272727275</v>
      </c>
      <c r="G5" s="548">
        <v>691.83952380952383</v>
      </c>
      <c r="H5" s="548">
        <v>725.945652173913</v>
      </c>
      <c r="I5" s="548">
        <v>691.27380952380952</v>
      </c>
      <c r="J5" s="548">
        <v>685.5513636363637</v>
      </c>
      <c r="K5" s="548">
        <v>732.17391304347825</v>
      </c>
      <c r="L5" s="548">
        <v>729.33799999999997</v>
      </c>
      <c r="M5" s="548">
        <v>692.65476190476193</v>
      </c>
      <c r="N5" s="548">
        <v>664.61363636363637</v>
      </c>
    </row>
    <row r="6" spans="1:14" ht="14.1" customHeight="1" x14ac:dyDescent="0.2">
      <c r="A6" s="813"/>
      <c r="B6" s="553" t="s">
        <v>310</v>
      </c>
      <c r="C6" s="549">
        <v>851.20238095238096</v>
      </c>
      <c r="D6" s="549">
        <v>811.0625</v>
      </c>
      <c r="E6" s="549">
        <v>822.79347826086962</v>
      </c>
      <c r="F6" s="549">
        <v>772.20238095238096</v>
      </c>
      <c r="G6" s="549">
        <v>692.38095238095241</v>
      </c>
      <c r="H6" s="549">
        <v>712.89130434782612</v>
      </c>
      <c r="I6" s="549">
        <v>676.20238095238096</v>
      </c>
      <c r="J6" s="549">
        <v>682.96249999999998</v>
      </c>
      <c r="K6" s="549">
        <v>720.71590909090912</v>
      </c>
      <c r="L6" s="549">
        <v>713.53750000000002</v>
      </c>
      <c r="M6" s="549">
        <v>662.15476190476193</v>
      </c>
      <c r="N6" s="549">
        <v>675.9</v>
      </c>
    </row>
    <row r="7" spans="1:14" ht="14.1" customHeight="1" x14ac:dyDescent="0.2">
      <c r="A7" s="812" t="s">
        <v>513</v>
      </c>
      <c r="B7" s="552" t="s">
        <v>309</v>
      </c>
      <c r="C7" s="550">
        <v>773.25</v>
      </c>
      <c r="D7" s="550">
        <v>789.11249999999995</v>
      </c>
      <c r="E7" s="550">
        <v>794.43478260869563</v>
      </c>
      <c r="F7" s="550">
        <v>735.89285714285711</v>
      </c>
      <c r="G7" s="550">
        <v>682.10714285714289</v>
      </c>
      <c r="H7" s="550">
        <v>701.66304347826087</v>
      </c>
      <c r="I7" s="550">
        <v>708.61904761904759</v>
      </c>
      <c r="J7" s="550">
        <v>686.92499999999995</v>
      </c>
      <c r="K7" s="550">
        <v>731.93181818181813</v>
      </c>
      <c r="L7" s="550">
        <v>721.08749999999998</v>
      </c>
      <c r="M7" s="550">
        <v>679.58333333333337</v>
      </c>
      <c r="N7" s="550">
        <v>650.21249999999998</v>
      </c>
    </row>
    <row r="8" spans="1:14" ht="14.1" customHeight="1" x14ac:dyDescent="0.2">
      <c r="A8" s="813"/>
      <c r="B8" s="553" t="s">
        <v>310</v>
      </c>
      <c r="C8" s="549">
        <v>786.10714285714289</v>
      </c>
      <c r="D8" s="549">
        <v>798.875</v>
      </c>
      <c r="E8" s="549">
        <v>803.77173913043475</v>
      </c>
      <c r="F8" s="549">
        <v>744.40476190476193</v>
      </c>
      <c r="G8" s="549">
        <v>685.73809523809518</v>
      </c>
      <c r="H8" s="549">
        <v>711.83695652173913</v>
      </c>
      <c r="I8" s="549">
        <v>713.08333333333337</v>
      </c>
      <c r="J8" s="549">
        <v>694.48749999999995</v>
      </c>
      <c r="K8" s="549">
        <v>747.39772727272725</v>
      </c>
      <c r="L8" s="549">
        <v>733.16250000000002</v>
      </c>
      <c r="M8" s="549">
        <v>695.22619047619048</v>
      </c>
      <c r="N8" s="549">
        <v>663.8125</v>
      </c>
    </row>
    <row r="9" spans="1:14" ht="14.1" customHeight="1" x14ac:dyDescent="0.2">
      <c r="A9" s="812" t="s">
        <v>482</v>
      </c>
      <c r="B9" s="552" t="s">
        <v>309</v>
      </c>
      <c r="C9" s="548">
        <v>739.45652173913038</v>
      </c>
      <c r="D9" s="548">
        <v>761.47500000000002</v>
      </c>
      <c r="E9" s="548">
        <v>766.21739130434787</v>
      </c>
      <c r="F9" s="548">
        <v>704.68181818181813</v>
      </c>
      <c r="G9" s="548">
        <v>661.41714285714284</v>
      </c>
      <c r="H9" s="548">
        <v>676.79347826086962</v>
      </c>
      <c r="I9" s="548">
        <v>679.10714285714289</v>
      </c>
      <c r="J9" s="548">
        <v>672.30681818181813</v>
      </c>
      <c r="K9" s="548">
        <v>714.57608695652175</v>
      </c>
      <c r="L9" s="548">
        <v>704.42499999999995</v>
      </c>
      <c r="M9" s="548">
        <v>656.67857142857144</v>
      </c>
      <c r="N9" s="548">
        <v>617.73863636363637</v>
      </c>
    </row>
    <row r="10" spans="1:14" ht="14.1" customHeight="1" x14ac:dyDescent="0.2">
      <c r="A10" s="813"/>
      <c r="B10" s="553" t="s">
        <v>310</v>
      </c>
      <c r="C10" s="549">
        <v>766.47619047619048</v>
      </c>
      <c r="D10" s="549">
        <v>772.55649999999991</v>
      </c>
      <c r="E10" s="549">
        <v>777.54347826086962</v>
      </c>
      <c r="F10" s="549">
        <v>720.08952380952383</v>
      </c>
      <c r="G10" s="549">
        <v>669.12476190476195</v>
      </c>
      <c r="H10" s="549">
        <v>685.45913043478254</v>
      </c>
      <c r="I10" s="549">
        <v>688.60714285714289</v>
      </c>
      <c r="J10" s="549">
        <v>687.25400000000002</v>
      </c>
      <c r="K10" s="549">
        <v>736.09090909090912</v>
      </c>
      <c r="L10" s="549">
        <v>726.71249999999998</v>
      </c>
      <c r="M10" s="549">
        <v>680.51190476190482</v>
      </c>
      <c r="N10" s="549">
        <v>633.82500000000005</v>
      </c>
    </row>
    <row r="11" spans="1:14" ht="14.1" customHeight="1" x14ac:dyDescent="0.2">
      <c r="A11" s="810" t="s">
        <v>311</v>
      </c>
      <c r="B11" s="552" t="s">
        <v>309</v>
      </c>
      <c r="C11" s="548">
        <v>466.58695652173913</v>
      </c>
      <c r="D11" s="548">
        <v>494.67500000000001</v>
      </c>
      <c r="E11" s="548">
        <v>509.42391304347825</v>
      </c>
      <c r="F11" s="548">
        <v>505.57954545454544</v>
      </c>
      <c r="G11" s="548">
        <v>465.41666666666669</v>
      </c>
      <c r="H11" s="548">
        <v>473.4621739130435</v>
      </c>
      <c r="I11" s="548">
        <v>471.42952380952374</v>
      </c>
      <c r="J11" s="548">
        <v>480.67090909090911</v>
      </c>
      <c r="K11" s="548">
        <v>471.88043478260869</v>
      </c>
      <c r="L11" s="548">
        <v>488.95</v>
      </c>
      <c r="M11" s="548">
        <v>435.22619047619048</v>
      </c>
      <c r="N11" s="548">
        <v>397.93181818181819</v>
      </c>
    </row>
    <row r="12" spans="1:14" ht="14.1" customHeight="1" x14ac:dyDescent="0.2">
      <c r="A12" s="811"/>
      <c r="B12" s="553" t="s">
        <v>310</v>
      </c>
      <c r="C12" s="549">
        <v>472.57142857142856</v>
      </c>
      <c r="D12" s="549">
        <v>474.48750000000001</v>
      </c>
      <c r="E12" s="549">
        <v>487.63043478260869</v>
      </c>
      <c r="F12" s="549">
        <v>461.40476190476193</v>
      </c>
      <c r="G12" s="549">
        <v>445.04761904761904</v>
      </c>
      <c r="H12" s="549">
        <v>465.0978260869565</v>
      </c>
      <c r="I12" s="549">
        <v>473.53571428571428</v>
      </c>
      <c r="J12" s="549">
        <v>458.8</v>
      </c>
      <c r="K12" s="549">
        <v>468.76136363636363</v>
      </c>
      <c r="L12" s="549">
        <v>474.92500000000001</v>
      </c>
      <c r="M12" s="549">
        <v>431.29761904761904</v>
      </c>
      <c r="N12" s="549">
        <v>405.98750000000001</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8">
        <f>INDICE!A3</f>
        <v>45777</v>
      </c>
      <c r="C3" s="786">
        <v>41671</v>
      </c>
      <c r="D3" s="786" t="s">
        <v>115</v>
      </c>
      <c r="E3" s="786"/>
      <c r="F3" s="786" t="s">
        <v>116</v>
      </c>
      <c r="G3" s="786"/>
      <c r="H3" s="786"/>
    </row>
    <row r="4" spans="1:8" ht="25.5" x14ac:dyDescent="0.2">
      <c r="A4" s="66"/>
      <c r="B4" s="184" t="s">
        <v>54</v>
      </c>
      <c r="C4" s="185" t="s">
        <v>445</v>
      </c>
      <c r="D4" s="184" t="s">
        <v>54</v>
      </c>
      <c r="E4" s="185" t="s">
        <v>445</v>
      </c>
      <c r="F4" s="184" t="s">
        <v>54</v>
      </c>
      <c r="G4" s="186" t="s">
        <v>445</v>
      </c>
      <c r="H4" s="185" t="s">
        <v>106</v>
      </c>
    </row>
    <row r="5" spans="1:8" x14ac:dyDescent="0.2">
      <c r="A5" s="3" t="s">
        <v>313</v>
      </c>
      <c r="B5" s="300">
        <v>16716.476999999999</v>
      </c>
      <c r="C5" s="72">
        <v>-1.0931802747230706</v>
      </c>
      <c r="D5" s="71">
        <v>84056.317999999999</v>
      </c>
      <c r="E5" s="329">
        <v>-1.8640700858997863</v>
      </c>
      <c r="F5" s="71">
        <v>224655.21100000001</v>
      </c>
      <c r="G5" s="329">
        <v>2.8655940650863987</v>
      </c>
      <c r="H5" s="303">
        <v>71.68677490700577</v>
      </c>
    </row>
    <row r="6" spans="1:8" x14ac:dyDescent="0.2">
      <c r="A6" s="3" t="s">
        <v>314</v>
      </c>
      <c r="B6" s="301">
        <v>5627.7870000000003</v>
      </c>
      <c r="C6" s="187">
        <v>25.470744902613806</v>
      </c>
      <c r="D6" s="58">
        <v>24892.383000000002</v>
      </c>
      <c r="E6" s="59">
        <v>18.649891588022761</v>
      </c>
      <c r="F6" s="58">
        <v>78634.759000000005</v>
      </c>
      <c r="G6" s="59">
        <v>-12.739228382929383</v>
      </c>
      <c r="H6" s="304">
        <v>25.092105556810989</v>
      </c>
    </row>
    <row r="7" spans="1:8" x14ac:dyDescent="0.2">
      <c r="A7" s="3" t="s">
        <v>315</v>
      </c>
      <c r="B7" s="340">
        <v>755.15700000000004</v>
      </c>
      <c r="C7" s="187">
        <v>-5.8174035702125595</v>
      </c>
      <c r="D7" s="95">
        <v>3301.9369999999999</v>
      </c>
      <c r="E7" s="73">
        <v>-1.6868090478444824</v>
      </c>
      <c r="F7" s="95">
        <v>10094.487999999999</v>
      </c>
      <c r="G7" s="187">
        <v>3.5447435478454317</v>
      </c>
      <c r="H7" s="441">
        <v>3.2211195361832528</v>
      </c>
    </row>
    <row r="8" spans="1:8" x14ac:dyDescent="0.2">
      <c r="A8" s="209" t="s">
        <v>186</v>
      </c>
      <c r="B8" s="210">
        <v>23099.420999999998</v>
      </c>
      <c r="C8" s="211">
        <v>4.1059515078547655</v>
      </c>
      <c r="D8" s="210">
        <v>112250.63800000001</v>
      </c>
      <c r="E8" s="211">
        <v>2.054169190504203</v>
      </c>
      <c r="F8" s="210">
        <v>313384.45799999998</v>
      </c>
      <c r="G8" s="211">
        <v>-1.5320701303266946</v>
      </c>
      <c r="H8" s="212">
        <v>100</v>
      </c>
    </row>
    <row r="9" spans="1:8" x14ac:dyDescent="0.2">
      <c r="A9" s="213" t="s">
        <v>586</v>
      </c>
      <c r="B9" s="302">
        <v>4300.1790000000001</v>
      </c>
      <c r="C9" s="75">
        <v>35.427789129443418</v>
      </c>
      <c r="D9" s="74">
        <v>17758.742999999999</v>
      </c>
      <c r="E9" s="75">
        <v>0.9227871254780674</v>
      </c>
      <c r="F9" s="74">
        <v>54886.387999999999</v>
      </c>
      <c r="G9" s="189">
        <v>-3.3258313891546183</v>
      </c>
      <c r="H9" s="498">
        <v>17.514074676926068</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7" priority="7" operator="equal">
      <formula>0</formula>
    </cfRule>
    <cfRule type="cellIs" dxfId="86" priority="8" operator="between">
      <formula>-0.5</formula>
      <formula>0.5</formula>
    </cfRule>
  </conditionalFormatting>
  <conditionalFormatting sqref="E7">
    <cfRule type="cellIs" dxfId="85" priority="1" operator="between">
      <formula>-0.5</formula>
      <formula>0.5</formula>
    </cfRule>
    <cfRule type="cellIs" dxfId="84" priority="2" operator="between">
      <formula>0</formula>
      <formula>0.49</formula>
    </cfRule>
  </conditionalFormatting>
  <conditionalFormatting sqref="G5">
    <cfRule type="cellIs" dxfId="83" priority="5" operator="equal">
      <formula>0</formula>
    </cfRule>
    <cfRule type="cellIs" dxfId="8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609</v>
      </c>
      <c r="B1" s="53"/>
      <c r="C1" s="53"/>
      <c r="D1" s="6"/>
      <c r="E1" s="6"/>
      <c r="F1" s="6"/>
      <c r="G1" s="6"/>
      <c r="H1" s="3"/>
    </row>
    <row r="2" spans="1:8" x14ac:dyDescent="0.2">
      <c r="A2" s="54"/>
      <c r="B2" s="54"/>
      <c r="C2" s="54"/>
      <c r="D2" s="65"/>
      <c r="E2" s="65"/>
      <c r="F2" s="65"/>
      <c r="G2" s="108"/>
      <c r="H2" s="55" t="s">
        <v>463</v>
      </c>
    </row>
    <row r="3" spans="1:8" ht="14.1" customHeight="1" x14ac:dyDescent="0.2">
      <c r="A3" s="56"/>
      <c r="B3" s="788">
        <f>INDICE!A3</f>
        <v>45777</v>
      </c>
      <c r="C3" s="788">
        <v>41671</v>
      </c>
      <c r="D3" s="786" t="s">
        <v>115</v>
      </c>
      <c r="E3" s="786"/>
      <c r="F3" s="786" t="s">
        <v>116</v>
      </c>
      <c r="G3" s="786"/>
      <c r="H3" s="183"/>
    </row>
    <row r="4" spans="1:8" ht="25.5" x14ac:dyDescent="0.2">
      <c r="A4" s="66"/>
      <c r="B4" s="184" t="s">
        <v>54</v>
      </c>
      <c r="C4" s="185" t="s">
        <v>445</v>
      </c>
      <c r="D4" s="184" t="s">
        <v>54</v>
      </c>
      <c r="E4" s="185" t="s">
        <v>445</v>
      </c>
      <c r="F4" s="184" t="s">
        <v>54</v>
      </c>
      <c r="G4" s="186" t="s">
        <v>445</v>
      </c>
      <c r="H4" s="185" t="s">
        <v>106</v>
      </c>
    </row>
    <row r="5" spans="1:8" x14ac:dyDescent="0.2">
      <c r="A5" s="3" t="s">
        <v>611</v>
      </c>
      <c r="B5" s="300">
        <v>10024.957</v>
      </c>
      <c r="C5" s="72">
        <v>10.250952038925517</v>
      </c>
      <c r="D5" s="71">
        <v>43657.555</v>
      </c>
      <c r="E5" s="72">
        <v>2.8873295665254974</v>
      </c>
      <c r="F5" s="71">
        <v>141655.05100000001</v>
      </c>
      <c r="G5" s="59">
        <v>-5.8920441459727178</v>
      </c>
      <c r="H5" s="303">
        <v>45.201683549986392</v>
      </c>
    </row>
    <row r="6" spans="1:8" x14ac:dyDescent="0.2">
      <c r="A6" s="3" t="s">
        <v>610</v>
      </c>
      <c r="B6" s="301">
        <v>7245.1229999999996</v>
      </c>
      <c r="C6" s="187">
        <v>-4.0386016549053592</v>
      </c>
      <c r="D6" s="58">
        <v>31596.75</v>
      </c>
      <c r="E6" s="59">
        <v>-6.9572646980312802</v>
      </c>
      <c r="F6" s="58">
        <v>96506.918999999994</v>
      </c>
      <c r="G6" s="59">
        <v>-2.5074931762916073</v>
      </c>
      <c r="H6" s="304">
        <v>30.795055892656936</v>
      </c>
    </row>
    <row r="7" spans="1:8" x14ac:dyDescent="0.2">
      <c r="A7" s="3" t="s">
        <v>612</v>
      </c>
      <c r="B7" s="340">
        <v>5074.1840000000002</v>
      </c>
      <c r="C7" s="187">
        <v>6.9671588579677728</v>
      </c>
      <c r="D7" s="95">
        <v>33694.396000000001</v>
      </c>
      <c r="E7" s="187">
        <v>11.420116924604148</v>
      </c>
      <c r="F7" s="95">
        <v>65128</v>
      </c>
      <c r="G7" s="187">
        <v>10.389316413208933</v>
      </c>
      <c r="H7" s="441">
        <v>20.782141021173427</v>
      </c>
    </row>
    <row r="8" spans="1:8" x14ac:dyDescent="0.2">
      <c r="A8" s="681" t="s">
        <v>317</v>
      </c>
      <c r="B8" s="340">
        <v>755.15700000000004</v>
      </c>
      <c r="C8" s="187">
        <v>-5.8174035702125595</v>
      </c>
      <c r="D8" s="95">
        <v>3301.9369999999999</v>
      </c>
      <c r="E8" s="187">
        <v>-1.6868090478444824</v>
      </c>
      <c r="F8" s="95">
        <v>10094.487999999999</v>
      </c>
      <c r="G8" s="187">
        <v>3.5447435478454317</v>
      </c>
      <c r="H8" s="441">
        <v>3.2211195361832528</v>
      </c>
    </row>
    <row r="9" spans="1:8" x14ac:dyDescent="0.2">
      <c r="A9" s="209" t="s">
        <v>186</v>
      </c>
      <c r="B9" s="210">
        <v>23099.420999999998</v>
      </c>
      <c r="C9" s="211">
        <v>4.1059515078547655</v>
      </c>
      <c r="D9" s="210">
        <v>112250.63800000001</v>
      </c>
      <c r="E9" s="211">
        <v>2.054169190504203</v>
      </c>
      <c r="F9" s="210">
        <v>313384.45799999998</v>
      </c>
      <c r="G9" s="211">
        <v>-1.5320701303266946</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4" t="s">
        <v>613</v>
      </c>
      <c r="B14" s="814"/>
      <c r="C14" s="814"/>
      <c r="D14" s="814"/>
      <c r="E14" s="814"/>
      <c r="F14" s="814"/>
      <c r="G14" s="814"/>
      <c r="H14" s="814"/>
    </row>
    <row r="15" spans="1:8" s="1" customFormat="1" x14ac:dyDescent="0.2">
      <c r="A15" s="814"/>
      <c r="B15" s="814"/>
      <c r="C15" s="814"/>
      <c r="D15" s="814"/>
      <c r="E15" s="814"/>
      <c r="F15" s="814"/>
      <c r="G15" s="814"/>
      <c r="H15" s="814"/>
    </row>
    <row r="16" spans="1:8" s="1" customFormat="1" x14ac:dyDescent="0.2">
      <c r="A16" s="814"/>
      <c r="B16" s="814"/>
      <c r="C16" s="814"/>
      <c r="D16" s="814"/>
      <c r="E16" s="814"/>
      <c r="F16" s="814"/>
      <c r="G16" s="814"/>
      <c r="H16" s="814"/>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5">
        <v>2023</v>
      </c>
      <c r="C3" s="815">
        <v>2024</v>
      </c>
      <c r="D3" s="815">
        <v>2025</v>
      </c>
    </row>
    <row r="4" spans="1:4" x14ac:dyDescent="0.2">
      <c r="A4" s="630"/>
      <c r="B4" s="816"/>
      <c r="C4" s="816"/>
      <c r="D4" s="816"/>
    </row>
    <row r="5" spans="1:4" x14ac:dyDescent="0.2">
      <c r="A5" s="551" t="s">
        <v>318</v>
      </c>
      <c r="B5" s="733">
        <v>-8.0107958652343054</v>
      </c>
      <c r="C5" s="733">
        <v>-6.4417045032801061</v>
      </c>
      <c r="D5" s="733">
        <v>-5.3579441576993787</v>
      </c>
    </row>
    <row r="6" spans="1:4" x14ac:dyDescent="0.2">
      <c r="A6" s="18" t="s">
        <v>127</v>
      </c>
      <c r="B6" s="394">
        <v>-9.8506569250518385</v>
      </c>
      <c r="C6" s="394">
        <v>-7.7480390936021175</v>
      </c>
      <c r="D6" s="394">
        <v>-3.179362120056954</v>
      </c>
    </row>
    <row r="7" spans="1:4" x14ac:dyDescent="0.2">
      <c r="A7" s="18" t="s">
        <v>128</v>
      </c>
      <c r="B7" s="394">
        <v>-11.586687231634677</v>
      </c>
      <c r="C7" s="394">
        <v>-6.6287959348062557</v>
      </c>
      <c r="D7" s="394">
        <v>-2.5473945636517525</v>
      </c>
    </row>
    <row r="8" spans="1:4" x14ac:dyDescent="0.2">
      <c r="A8" s="18" t="s">
        <v>129</v>
      </c>
      <c r="B8" s="394">
        <v>-11.212958226238294</v>
      </c>
      <c r="C8" s="394">
        <v>-6.7180028813974415</v>
      </c>
      <c r="D8" s="394">
        <v>-1.5320701303266946</v>
      </c>
    </row>
    <row r="9" spans="1:4" x14ac:dyDescent="0.2">
      <c r="A9" s="18" t="s">
        <v>130</v>
      </c>
      <c r="B9" s="394">
        <v>-11.222985173363401</v>
      </c>
      <c r="C9" s="394">
        <v>-6.9596442440954283</v>
      </c>
      <c r="D9" s="394" t="s">
        <v>505</v>
      </c>
    </row>
    <row r="10" spans="1:4" x14ac:dyDescent="0.2">
      <c r="A10" s="18" t="s">
        <v>131</v>
      </c>
      <c r="B10" s="394">
        <v>-12.379924093410786</v>
      </c>
      <c r="C10" s="394">
        <v>-7.6421172474816803</v>
      </c>
      <c r="D10" s="394" t="s">
        <v>505</v>
      </c>
    </row>
    <row r="11" spans="1:4" x14ac:dyDescent="0.2">
      <c r="A11" s="18" t="s">
        <v>132</v>
      </c>
      <c r="B11" s="394">
        <v>-14.375792306472047</v>
      </c>
      <c r="C11" s="394">
        <v>-7.0421192986110368</v>
      </c>
      <c r="D11" s="394" t="s">
        <v>505</v>
      </c>
    </row>
    <row r="12" spans="1:4" x14ac:dyDescent="0.2">
      <c r="A12" s="18" t="s">
        <v>133</v>
      </c>
      <c r="B12" s="394">
        <v>-15.438733247071756</v>
      </c>
      <c r="C12" s="394">
        <v>-6.8764621637286192</v>
      </c>
      <c r="D12" s="394" t="s">
        <v>505</v>
      </c>
    </row>
    <row r="13" spans="1:4" x14ac:dyDescent="0.2">
      <c r="A13" s="18" t="s">
        <v>134</v>
      </c>
      <c r="B13" s="394">
        <v>-15.55669939369419</v>
      </c>
      <c r="C13" s="394">
        <v>-7.3634544133525273</v>
      </c>
      <c r="D13" s="394" t="s">
        <v>505</v>
      </c>
    </row>
    <row r="14" spans="1:4" x14ac:dyDescent="0.2">
      <c r="A14" s="18" t="s">
        <v>135</v>
      </c>
      <c r="B14" s="394">
        <v>-16.142847842261229</v>
      </c>
      <c r="C14" s="394">
        <v>-6.6974107222028882</v>
      </c>
      <c r="D14" s="394" t="s">
        <v>505</v>
      </c>
    </row>
    <row r="15" spans="1:4" x14ac:dyDescent="0.2">
      <c r="A15" s="18" t="s">
        <v>136</v>
      </c>
      <c r="B15" s="394">
        <v>-13.983042833013769</v>
      </c>
      <c r="C15" s="394">
        <v>-4.9942994141412091</v>
      </c>
      <c r="D15" s="394" t="s">
        <v>505</v>
      </c>
    </row>
    <row r="16" spans="1:4" x14ac:dyDescent="0.2">
      <c r="A16" s="439" t="s">
        <v>137</v>
      </c>
      <c r="B16" s="446">
        <v>-10.977983850198026</v>
      </c>
      <c r="C16" s="446">
        <v>-3.7647400611596202</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82" t="s">
        <v>664</v>
      </c>
      <c r="C3" s="778" t="s">
        <v>416</v>
      </c>
      <c r="D3" s="782" t="s">
        <v>665</v>
      </c>
      <c r="E3" s="778" t="s">
        <v>416</v>
      </c>
      <c r="F3" s="780" t="s">
        <v>666</v>
      </c>
    </row>
    <row r="4" spans="1:6" x14ac:dyDescent="0.2">
      <c r="A4" s="66"/>
      <c r="B4" s="783"/>
      <c r="C4" s="779"/>
      <c r="D4" s="783"/>
      <c r="E4" s="779"/>
      <c r="F4" s="781"/>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699" t="s">
        <v>637</v>
      </c>
      <c r="B12" s="3"/>
      <c r="C12" s="3"/>
      <c r="D12" s="3"/>
      <c r="E12" s="3"/>
      <c r="F12" s="55" t="s">
        <v>565</v>
      </c>
    </row>
    <row r="13" spans="1:6" x14ac:dyDescent="0.2">
      <c r="A13" s="428" t="s">
        <v>598</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7" t="s">
        <v>614</v>
      </c>
      <c r="B1" s="817"/>
      <c r="C1" s="817"/>
      <c r="D1" s="817"/>
      <c r="E1" s="817"/>
      <c r="F1" s="817"/>
      <c r="G1" s="18"/>
      <c r="H1" s="18"/>
      <c r="I1" s="18"/>
      <c r="J1" s="18"/>
      <c r="K1" s="18"/>
      <c r="L1" s="18"/>
    </row>
    <row r="2" spans="1:12" x14ac:dyDescent="0.2">
      <c r="A2" s="818"/>
      <c r="B2" s="818"/>
      <c r="C2" s="818"/>
      <c r="D2" s="818"/>
      <c r="E2" s="818"/>
      <c r="F2" s="818"/>
      <c r="G2" s="18"/>
      <c r="H2" s="18"/>
      <c r="I2" s="18"/>
      <c r="J2" s="18"/>
      <c r="K2" s="563"/>
      <c r="L2" s="55" t="s">
        <v>463</v>
      </c>
    </row>
    <row r="3" spans="1:12" x14ac:dyDescent="0.2">
      <c r="A3" s="564"/>
      <c r="B3" s="819">
        <f>INDICE!A3</f>
        <v>45777</v>
      </c>
      <c r="C3" s="820">
        <v>41671</v>
      </c>
      <c r="D3" s="820">
        <v>41671</v>
      </c>
      <c r="E3" s="820">
        <v>41671</v>
      </c>
      <c r="F3" s="821">
        <v>41671</v>
      </c>
      <c r="G3" s="822" t="s">
        <v>116</v>
      </c>
      <c r="H3" s="820"/>
      <c r="I3" s="820"/>
      <c r="J3" s="820"/>
      <c r="K3" s="820"/>
      <c r="L3" s="823" t="s">
        <v>106</v>
      </c>
    </row>
    <row r="4" spans="1:12" ht="38.25" x14ac:dyDescent="0.2">
      <c r="A4" s="540"/>
      <c r="B4" s="682" t="s">
        <v>611</v>
      </c>
      <c r="C4" s="682" t="s">
        <v>610</v>
      </c>
      <c r="D4" s="682" t="s">
        <v>612</v>
      </c>
      <c r="E4" s="682" t="s">
        <v>317</v>
      </c>
      <c r="F4" s="216" t="s">
        <v>186</v>
      </c>
      <c r="G4" s="682" t="s">
        <v>611</v>
      </c>
      <c r="H4" s="682" t="s">
        <v>610</v>
      </c>
      <c r="I4" s="682" t="s">
        <v>612</v>
      </c>
      <c r="J4" s="682" t="s">
        <v>317</v>
      </c>
      <c r="K4" s="217" t="s">
        <v>186</v>
      </c>
      <c r="L4" s="824"/>
    </row>
    <row r="5" spans="1:12" x14ac:dyDescent="0.2">
      <c r="A5" s="537" t="s">
        <v>153</v>
      </c>
      <c r="B5" s="431">
        <v>2770.2959999999998</v>
      </c>
      <c r="C5" s="431">
        <v>547.36699999999996</v>
      </c>
      <c r="D5" s="431">
        <v>196.03299999999999</v>
      </c>
      <c r="E5" s="431">
        <v>135.602</v>
      </c>
      <c r="F5" s="565">
        <v>3649.2979999999993</v>
      </c>
      <c r="G5" s="431">
        <v>32789.550999999999</v>
      </c>
      <c r="H5" s="431">
        <v>7980.8469999999998</v>
      </c>
      <c r="I5" s="431">
        <v>2640.2869999999998</v>
      </c>
      <c r="J5" s="431">
        <v>1918.7429999999999</v>
      </c>
      <c r="K5" s="566">
        <v>45329.428</v>
      </c>
      <c r="L5" s="72">
        <v>14.464491428812739</v>
      </c>
    </row>
    <row r="6" spans="1:12" x14ac:dyDescent="0.2">
      <c r="A6" s="539" t="s">
        <v>154</v>
      </c>
      <c r="B6" s="431">
        <v>253.78399999999999</v>
      </c>
      <c r="C6" s="431">
        <v>526.49</v>
      </c>
      <c r="D6" s="431">
        <v>250.173</v>
      </c>
      <c r="E6" s="431">
        <v>49.463000000000001</v>
      </c>
      <c r="F6" s="567">
        <v>1079.9100000000001</v>
      </c>
      <c r="G6" s="431">
        <v>6096.1</v>
      </c>
      <c r="H6" s="431">
        <v>6444.7730000000001</v>
      </c>
      <c r="I6" s="431">
        <v>3221.241</v>
      </c>
      <c r="J6" s="431">
        <v>628.55200000000002</v>
      </c>
      <c r="K6" s="568">
        <v>16390.666000000001</v>
      </c>
      <c r="L6" s="59">
        <v>5.230214858866792</v>
      </c>
    </row>
    <row r="7" spans="1:12" x14ac:dyDescent="0.2">
      <c r="A7" s="539" t="s">
        <v>155</v>
      </c>
      <c r="B7" s="431">
        <v>288.94900000000001</v>
      </c>
      <c r="C7" s="431">
        <v>313.3</v>
      </c>
      <c r="D7" s="431">
        <v>140.172</v>
      </c>
      <c r="E7" s="431">
        <v>26.352</v>
      </c>
      <c r="F7" s="567">
        <v>768.77300000000002</v>
      </c>
      <c r="G7" s="431">
        <v>3745.1170000000002</v>
      </c>
      <c r="H7" s="431">
        <v>4396.5739999999996</v>
      </c>
      <c r="I7" s="431">
        <v>1873.6579999999999</v>
      </c>
      <c r="J7" s="431">
        <v>308.87299999999999</v>
      </c>
      <c r="K7" s="568">
        <v>10324.222</v>
      </c>
      <c r="L7" s="59">
        <v>3.2944298487102004</v>
      </c>
    </row>
    <row r="8" spans="1:12" x14ac:dyDescent="0.2">
      <c r="A8" s="539" t="s">
        <v>156</v>
      </c>
      <c r="B8" s="431">
        <v>655.40499999999997</v>
      </c>
      <c r="C8" s="96">
        <v>34.127000000000002</v>
      </c>
      <c r="D8" s="431">
        <v>74.626000000000005</v>
      </c>
      <c r="E8" s="96">
        <v>0.29899999999999999</v>
      </c>
      <c r="F8" s="567">
        <v>764.45699999999988</v>
      </c>
      <c r="G8" s="431">
        <v>8353.5020000000004</v>
      </c>
      <c r="H8" s="431">
        <v>312.91500000000002</v>
      </c>
      <c r="I8" s="96">
        <v>1021.426</v>
      </c>
      <c r="J8" s="431">
        <v>5.0739999999999998</v>
      </c>
      <c r="K8" s="568">
        <v>9692.9170000000013</v>
      </c>
      <c r="L8" s="59">
        <v>3.0929822204395192</v>
      </c>
    </row>
    <row r="9" spans="1:12" x14ac:dyDescent="0.2">
      <c r="A9" s="539" t="s">
        <v>563</v>
      </c>
      <c r="B9" s="431">
        <v>0</v>
      </c>
      <c r="C9" s="431">
        <v>0</v>
      </c>
      <c r="D9" s="96">
        <v>1E-3</v>
      </c>
      <c r="E9" s="96">
        <v>8.0909999999999993</v>
      </c>
      <c r="F9" s="614">
        <v>8.0919999999999987</v>
      </c>
      <c r="G9" s="431">
        <v>0</v>
      </c>
      <c r="H9" s="431">
        <v>0</v>
      </c>
      <c r="I9" s="96">
        <v>1E-3</v>
      </c>
      <c r="J9" s="431">
        <v>68.462999999999994</v>
      </c>
      <c r="K9" s="568">
        <v>68.463999999999999</v>
      </c>
      <c r="L9" s="96">
        <v>2.1846667493404845E-2</v>
      </c>
    </row>
    <row r="10" spans="1:12" x14ac:dyDescent="0.2">
      <c r="A10" s="539" t="s">
        <v>158</v>
      </c>
      <c r="B10" s="431">
        <v>44.887999999999998</v>
      </c>
      <c r="C10" s="431">
        <v>113.52</v>
      </c>
      <c r="D10" s="431">
        <v>72.960999999999999</v>
      </c>
      <c r="E10" s="431">
        <v>1.7689999999999999</v>
      </c>
      <c r="F10" s="567">
        <v>233.13799999999998</v>
      </c>
      <c r="G10" s="431">
        <v>366.69400000000002</v>
      </c>
      <c r="H10" s="431">
        <v>1384.1010000000001</v>
      </c>
      <c r="I10" s="431">
        <v>982.63400000000001</v>
      </c>
      <c r="J10" s="431">
        <v>23.245999999999999</v>
      </c>
      <c r="K10" s="568">
        <v>2756.6750000000002</v>
      </c>
      <c r="L10" s="59">
        <v>0.87964714466554395</v>
      </c>
    </row>
    <row r="11" spans="1:12" x14ac:dyDescent="0.2">
      <c r="A11" s="539" t="s">
        <v>159</v>
      </c>
      <c r="B11" s="431">
        <v>140.43600000000001</v>
      </c>
      <c r="C11" s="431">
        <v>672.44600000000003</v>
      </c>
      <c r="D11" s="431">
        <v>565.06200000000001</v>
      </c>
      <c r="E11" s="431">
        <v>51.164000000000001</v>
      </c>
      <c r="F11" s="567">
        <v>1429.1079999999999</v>
      </c>
      <c r="G11" s="431">
        <v>1391.5740000000001</v>
      </c>
      <c r="H11" s="431">
        <v>9904.4330000000009</v>
      </c>
      <c r="I11" s="431">
        <v>6904.0950000000003</v>
      </c>
      <c r="J11" s="431">
        <v>692.12300000000005</v>
      </c>
      <c r="K11" s="568">
        <v>18892.225000000002</v>
      </c>
      <c r="L11" s="59">
        <v>6.0284552142087868</v>
      </c>
    </row>
    <row r="12" spans="1:12" x14ac:dyDescent="0.2">
      <c r="A12" s="539" t="s">
        <v>508</v>
      </c>
      <c r="B12" s="431">
        <v>798.60799999999995</v>
      </c>
      <c r="C12" s="431">
        <v>322.721</v>
      </c>
      <c r="D12" s="431">
        <v>217.08699999999999</v>
      </c>
      <c r="E12" s="431">
        <v>60.341999999999999</v>
      </c>
      <c r="F12" s="567">
        <v>1398.758</v>
      </c>
      <c r="G12" s="431">
        <v>9785.6810000000005</v>
      </c>
      <c r="H12" s="431">
        <v>4361.634</v>
      </c>
      <c r="I12" s="431">
        <v>2716.7640000000001</v>
      </c>
      <c r="J12" s="431">
        <v>808.24</v>
      </c>
      <c r="K12" s="568">
        <v>17672.319000000003</v>
      </c>
      <c r="L12" s="59">
        <v>5.6391866824956312</v>
      </c>
    </row>
    <row r="13" spans="1:12" x14ac:dyDescent="0.2">
      <c r="A13" s="539" t="s">
        <v>160</v>
      </c>
      <c r="B13" s="431">
        <v>1377.4290000000001</v>
      </c>
      <c r="C13" s="431">
        <v>1327.325</v>
      </c>
      <c r="D13" s="431">
        <v>974.90700000000004</v>
      </c>
      <c r="E13" s="431">
        <v>106.292</v>
      </c>
      <c r="F13" s="567">
        <v>3785.953</v>
      </c>
      <c r="G13" s="431">
        <v>22139.79</v>
      </c>
      <c r="H13" s="431">
        <v>18045.633999999998</v>
      </c>
      <c r="I13" s="431">
        <v>13826.316000000001</v>
      </c>
      <c r="J13" s="431">
        <v>1443.752</v>
      </c>
      <c r="K13" s="568">
        <v>55455.491999999998</v>
      </c>
      <c r="L13" s="59">
        <v>17.695689623848629</v>
      </c>
    </row>
    <row r="14" spans="1:12" x14ac:dyDescent="0.2">
      <c r="A14" s="539" t="s">
        <v>320</v>
      </c>
      <c r="B14" s="431">
        <v>833.53</v>
      </c>
      <c r="C14" s="431">
        <v>1289.1189999999999</v>
      </c>
      <c r="D14" s="431">
        <v>235.297</v>
      </c>
      <c r="E14" s="431">
        <v>134.95400000000001</v>
      </c>
      <c r="F14" s="567">
        <v>2492.9</v>
      </c>
      <c r="G14" s="431">
        <v>12616.311</v>
      </c>
      <c r="H14" s="431">
        <v>14665.619000000001</v>
      </c>
      <c r="I14" s="431">
        <v>3015.0279999999998</v>
      </c>
      <c r="J14" s="431">
        <v>1635.057</v>
      </c>
      <c r="K14" s="568">
        <v>31932.014999999999</v>
      </c>
      <c r="L14" s="59">
        <v>10.189415080909908</v>
      </c>
    </row>
    <row r="15" spans="1:12" x14ac:dyDescent="0.2">
      <c r="A15" s="539" t="s">
        <v>163</v>
      </c>
      <c r="B15" s="431">
        <v>1.0189999999999999</v>
      </c>
      <c r="C15" s="431">
        <v>131.47499999999999</v>
      </c>
      <c r="D15" s="431">
        <v>44.417999999999999</v>
      </c>
      <c r="E15" s="431">
        <v>30.091000000000001</v>
      </c>
      <c r="F15" s="567">
        <v>207.00300000000001</v>
      </c>
      <c r="G15" s="96">
        <v>35.039000000000001</v>
      </c>
      <c r="H15" s="431">
        <v>2069.9749999999999</v>
      </c>
      <c r="I15" s="431">
        <v>599.82500000000005</v>
      </c>
      <c r="J15" s="431">
        <v>596.54300000000001</v>
      </c>
      <c r="K15" s="568">
        <v>3301.3820000000001</v>
      </c>
      <c r="L15" s="59">
        <v>1.0534615976675608</v>
      </c>
    </row>
    <row r="16" spans="1:12" x14ac:dyDescent="0.2">
      <c r="A16" s="539" t="s">
        <v>164</v>
      </c>
      <c r="B16" s="431">
        <v>668.90700000000004</v>
      </c>
      <c r="C16" s="431">
        <v>434.65199999999999</v>
      </c>
      <c r="D16" s="431">
        <v>167.733</v>
      </c>
      <c r="E16" s="431">
        <v>43.234000000000002</v>
      </c>
      <c r="F16" s="567">
        <v>1314.5259999999998</v>
      </c>
      <c r="G16" s="431">
        <v>7614.768</v>
      </c>
      <c r="H16" s="431">
        <v>5597.2780000000002</v>
      </c>
      <c r="I16" s="431">
        <v>2214.0770000000002</v>
      </c>
      <c r="J16" s="431">
        <v>528.52</v>
      </c>
      <c r="K16" s="568">
        <v>15954.643</v>
      </c>
      <c r="L16" s="59">
        <v>5.0910811608579571</v>
      </c>
    </row>
    <row r="17" spans="1:12" x14ac:dyDescent="0.2">
      <c r="A17" s="539" t="s">
        <v>165</v>
      </c>
      <c r="B17" s="96">
        <v>58.643999999999998</v>
      </c>
      <c r="C17" s="431">
        <v>48.543999999999997</v>
      </c>
      <c r="D17" s="431">
        <v>78.84</v>
      </c>
      <c r="E17" s="431">
        <v>3.0590000000000002</v>
      </c>
      <c r="F17" s="567">
        <v>189.08699999999999</v>
      </c>
      <c r="G17" s="431">
        <v>2540.569</v>
      </c>
      <c r="H17" s="431">
        <v>501.4</v>
      </c>
      <c r="I17" s="431">
        <v>983.67200000000003</v>
      </c>
      <c r="J17" s="431">
        <v>47.848999999999997</v>
      </c>
      <c r="K17" s="568">
        <v>4073.4900000000002</v>
      </c>
      <c r="L17" s="59">
        <v>1.2998390623935163</v>
      </c>
    </row>
    <row r="18" spans="1:12" x14ac:dyDescent="0.2">
      <c r="A18" s="539" t="s">
        <v>166</v>
      </c>
      <c r="B18" s="96">
        <v>153.32300000000001</v>
      </c>
      <c r="C18" s="431">
        <v>310.29500000000002</v>
      </c>
      <c r="D18" s="431">
        <v>1449.998</v>
      </c>
      <c r="E18" s="431">
        <v>19.16</v>
      </c>
      <c r="F18" s="567">
        <v>1932.7760000000001</v>
      </c>
      <c r="G18" s="431">
        <v>1223.222</v>
      </c>
      <c r="H18" s="431">
        <v>4379.9080000000004</v>
      </c>
      <c r="I18" s="431">
        <v>17639.028999999999</v>
      </c>
      <c r="J18" s="431">
        <v>274.04300000000001</v>
      </c>
      <c r="K18" s="568">
        <v>23516.202000000001</v>
      </c>
      <c r="L18" s="59">
        <v>7.5039531111495394</v>
      </c>
    </row>
    <row r="19" spans="1:12" x14ac:dyDescent="0.2">
      <c r="A19" s="539" t="s">
        <v>168</v>
      </c>
      <c r="B19" s="431">
        <v>1202.5740000000001</v>
      </c>
      <c r="C19" s="431">
        <v>200.97399999999999</v>
      </c>
      <c r="D19" s="431">
        <v>47.015999999999998</v>
      </c>
      <c r="E19" s="431">
        <v>61.021000000000001</v>
      </c>
      <c r="F19" s="567">
        <v>1511.585</v>
      </c>
      <c r="G19" s="431">
        <v>18543.802</v>
      </c>
      <c r="H19" s="431">
        <v>2849.0770000000002</v>
      </c>
      <c r="I19" s="431">
        <v>603.04100000000005</v>
      </c>
      <c r="J19" s="431">
        <v>732.85699999999997</v>
      </c>
      <c r="K19" s="568">
        <v>22728.777000000002</v>
      </c>
      <c r="L19" s="59">
        <v>7.2526880353287533</v>
      </c>
    </row>
    <row r="20" spans="1:12" x14ac:dyDescent="0.2">
      <c r="A20" s="539" t="s">
        <v>169</v>
      </c>
      <c r="B20" s="431">
        <v>92.762</v>
      </c>
      <c r="C20" s="431">
        <v>353.779</v>
      </c>
      <c r="D20" s="431">
        <v>158.72800000000001</v>
      </c>
      <c r="E20" s="431">
        <v>12.044</v>
      </c>
      <c r="F20" s="567">
        <v>617.31299999999999</v>
      </c>
      <c r="G20" s="431">
        <v>3214.2730000000001</v>
      </c>
      <c r="H20" s="431">
        <v>4716.9939999999997</v>
      </c>
      <c r="I20" s="431">
        <v>2085.011</v>
      </c>
      <c r="J20" s="431">
        <v>217.83199999999999</v>
      </c>
      <c r="K20" s="568">
        <v>10234.11</v>
      </c>
      <c r="L20" s="59">
        <v>3.2656753660453592</v>
      </c>
    </row>
    <row r="21" spans="1:12" x14ac:dyDescent="0.2">
      <c r="A21" s="539" t="s">
        <v>170</v>
      </c>
      <c r="B21" s="431">
        <v>684.4</v>
      </c>
      <c r="C21" s="431">
        <v>619.05200000000002</v>
      </c>
      <c r="D21" s="431">
        <v>401.00400000000002</v>
      </c>
      <c r="E21" s="431">
        <v>12.26</v>
      </c>
      <c r="F21" s="567">
        <v>1716.7160000000001</v>
      </c>
      <c r="G21" s="431">
        <v>11199.045</v>
      </c>
      <c r="H21" s="431">
        <v>8894.4809999999998</v>
      </c>
      <c r="I21" s="431">
        <v>4802.8500000000004</v>
      </c>
      <c r="J21" s="431">
        <v>164.77799999999999</v>
      </c>
      <c r="K21" s="568">
        <v>25061.153999999995</v>
      </c>
      <c r="L21" s="59">
        <v>7.9969428961061677</v>
      </c>
    </row>
    <row r="22" spans="1:12" x14ac:dyDescent="0.2">
      <c r="A22" s="218" t="s">
        <v>114</v>
      </c>
      <c r="B22" s="174">
        <v>10024.954000000002</v>
      </c>
      <c r="C22" s="174">
        <v>7245.1859999999997</v>
      </c>
      <c r="D22" s="174">
        <v>5074.0560000000005</v>
      </c>
      <c r="E22" s="174">
        <v>755.19699999999989</v>
      </c>
      <c r="F22" s="569">
        <v>23099.393</v>
      </c>
      <c r="G22" s="570">
        <v>141655.038</v>
      </c>
      <c r="H22" s="174">
        <v>96505.643000000011</v>
      </c>
      <c r="I22" s="174">
        <v>65128.95499999998</v>
      </c>
      <c r="J22" s="174">
        <v>10094.545</v>
      </c>
      <c r="K22" s="174">
        <v>313384.18099999998</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4" t="s">
        <v>613</v>
      </c>
      <c r="B26" s="814"/>
      <c r="C26" s="814"/>
      <c r="D26" s="814"/>
      <c r="E26" s="814"/>
      <c r="F26" s="814"/>
      <c r="G26" s="814"/>
      <c r="H26" s="814"/>
    </row>
    <row r="27" spans="1:12" s="18" customFormat="1" x14ac:dyDescent="0.2">
      <c r="A27" s="814"/>
      <c r="B27" s="814"/>
      <c r="C27" s="814"/>
      <c r="D27" s="814"/>
      <c r="E27" s="814"/>
      <c r="F27" s="814"/>
      <c r="G27" s="814"/>
      <c r="H27" s="814"/>
    </row>
    <row r="28" spans="1:12" s="18" customFormat="1" x14ac:dyDescent="0.2">
      <c r="A28" s="814"/>
      <c r="B28" s="814"/>
      <c r="C28" s="814"/>
      <c r="D28" s="814"/>
      <c r="E28" s="814"/>
      <c r="F28" s="814"/>
      <c r="G28" s="814"/>
      <c r="H28" s="814"/>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81" priority="5" operator="between">
      <formula>0</formula>
      <formula>0.5</formula>
    </cfRule>
    <cfRule type="cellIs" dxfId="80" priority="6" operator="between">
      <formula>0</formula>
      <formula>0.49</formula>
    </cfRule>
  </conditionalFormatting>
  <conditionalFormatting sqref="C8">
    <cfRule type="cellIs" dxfId="79" priority="49" operator="between">
      <formula>0</formula>
      <formula>0.5</formula>
    </cfRule>
    <cfRule type="cellIs" dxfId="78" priority="50" operator="between">
      <formula>0</formula>
      <formula>0.49</formula>
    </cfRule>
  </conditionalFormatting>
  <conditionalFormatting sqref="E8:E9">
    <cfRule type="cellIs" dxfId="77" priority="33" operator="between">
      <formula>0</formula>
      <formula>0.5</formula>
    </cfRule>
    <cfRule type="cellIs" dxfId="76" priority="34" operator="between">
      <formula>0</formula>
      <formula>0.49</formula>
    </cfRule>
  </conditionalFormatting>
  <conditionalFormatting sqref="F9">
    <cfRule type="cellIs" dxfId="75" priority="31" operator="between">
      <formula>0</formula>
      <formula>0.5</formula>
    </cfRule>
    <cfRule type="cellIs" dxfId="74" priority="32" operator="between">
      <formula>0</formula>
      <formula>0.49</formula>
    </cfRule>
  </conditionalFormatting>
  <conditionalFormatting sqref="G15">
    <cfRule type="cellIs" dxfId="73" priority="39" operator="between">
      <formula>0</formula>
      <formula>0.5</formula>
    </cfRule>
    <cfRule type="cellIs" dxfId="72" priority="40" operator="between">
      <formula>0</formula>
      <formula>0.49</formula>
    </cfRule>
  </conditionalFormatting>
  <conditionalFormatting sqref="I8">
    <cfRule type="cellIs" dxfId="71" priority="15" operator="between">
      <formula>0</formula>
      <formula>0.5</formula>
    </cfRule>
    <cfRule type="cellIs" dxfId="70" priority="16" operator="between">
      <formula>0</formula>
      <formula>0.49</formula>
    </cfRule>
  </conditionalFormatting>
  <conditionalFormatting sqref="L9">
    <cfRule type="cellIs" dxfId="69" priority="45" operator="between">
      <formula>0</formula>
      <formula>0.5</formula>
    </cfRule>
    <cfRule type="cellIs" dxfId="68" priority="46" operator="between">
      <formula>0</formula>
      <formula>0.49</formula>
    </cfRule>
  </conditionalFormatting>
  <conditionalFormatting sqref="I9">
    <cfRule type="cellIs" dxfId="5" priority="3" operator="between">
      <formula>0</formula>
      <formula>0.5</formula>
    </cfRule>
    <cfRule type="cellIs" dxfId="4" priority="4" operator="between">
      <formula>0</formula>
      <formula>0.49</formula>
    </cfRule>
  </conditionalFormatting>
  <conditionalFormatting sqref="D9">
    <cfRule type="cellIs" dxfId="3" priority="1" operator="between">
      <formula>0</formula>
      <formula>0.5</formula>
    </cfRule>
    <cfRule type="cellIs" dxfId="2"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5"/>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3" t="s">
        <v>447</v>
      </c>
      <c r="B3" s="803" t="s">
        <v>448</v>
      </c>
      <c r="C3" s="788">
        <f>INDICE!A3</f>
        <v>45777</v>
      </c>
      <c r="D3" s="788">
        <v>41671</v>
      </c>
      <c r="E3" s="786" t="s">
        <v>115</v>
      </c>
      <c r="F3" s="786"/>
      <c r="G3" s="786" t="s">
        <v>116</v>
      </c>
      <c r="H3" s="786"/>
      <c r="I3" s="786"/>
      <c r="J3" s="161"/>
    </row>
    <row r="4" spans="1:45" x14ac:dyDescent="0.2">
      <c r="A4" s="804"/>
      <c r="B4" s="804"/>
      <c r="C4" s="184" t="s">
        <v>54</v>
      </c>
      <c r="D4" s="185" t="s">
        <v>417</v>
      </c>
      <c r="E4" s="184" t="s">
        <v>54</v>
      </c>
      <c r="F4" s="185" t="s">
        <v>417</v>
      </c>
      <c r="G4" s="184" t="s">
        <v>54</v>
      </c>
      <c r="H4" s="186" t="s">
        <v>417</v>
      </c>
      <c r="I4" s="185" t="s">
        <v>467</v>
      </c>
      <c r="J4" s="10"/>
    </row>
    <row r="5" spans="1:45" x14ac:dyDescent="0.2">
      <c r="A5" s="1"/>
      <c r="B5" s="11" t="s">
        <v>321</v>
      </c>
      <c r="C5" s="451">
        <v>1104.1993799999998</v>
      </c>
      <c r="D5" s="142" t="s">
        <v>142</v>
      </c>
      <c r="E5" s="454">
        <v>2143.0885800000001</v>
      </c>
      <c r="F5" s="142" t="s">
        <v>142</v>
      </c>
      <c r="G5" s="454">
        <v>3282.3238099999994</v>
      </c>
      <c r="H5" s="142">
        <v>-33.926359830661724</v>
      </c>
      <c r="I5" s="492">
        <v>0.93409423390186164</v>
      </c>
      <c r="J5" s="1"/>
    </row>
    <row r="6" spans="1:45" x14ac:dyDescent="0.2">
      <c r="A6" s="1"/>
      <c r="B6" s="11" t="s">
        <v>466</v>
      </c>
      <c r="C6" s="451">
        <v>0</v>
      </c>
      <c r="D6" s="142" t="s">
        <v>142</v>
      </c>
      <c r="E6" s="454">
        <v>0</v>
      </c>
      <c r="F6" s="142" t="s">
        <v>142</v>
      </c>
      <c r="G6" s="454">
        <v>2627.6065899999999</v>
      </c>
      <c r="H6" s="142">
        <v>-15.795360306506687</v>
      </c>
      <c r="I6" s="403">
        <v>0.74777270822695996</v>
      </c>
      <c r="J6" s="1"/>
    </row>
    <row r="7" spans="1:45" x14ac:dyDescent="0.2">
      <c r="A7" s="160" t="s">
        <v>454</v>
      </c>
      <c r="B7" s="145"/>
      <c r="C7" s="452">
        <v>1104.1993799999998</v>
      </c>
      <c r="D7" s="148" t="s">
        <v>142</v>
      </c>
      <c r="E7" s="452">
        <v>2143.0885800000001</v>
      </c>
      <c r="F7" s="148" t="s">
        <v>142</v>
      </c>
      <c r="G7" s="452">
        <v>5909.9303999999993</v>
      </c>
      <c r="H7" s="224">
        <v>-26.931235023601346</v>
      </c>
      <c r="I7" s="148">
        <v>1.6818669421288217</v>
      </c>
      <c r="J7" s="1"/>
    </row>
    <row r="8" spans="1:45" x14ac:dyDescent="0.2">
      <c r="A8" s="190"/>
      <c r="B8" s="11" t="s">
        <v>231</v>
      </c>
      <c r="C8" s="451">
        <v>14454.138880000002</v>
      </c>
      <c r="D8" s="142">
        <v>574.57383749920689</v>
      </c>
      <c r="E8" s="454">
        <v>45997.558219999999</v>
      </c>
      <c r="F8" s="149">
        <v>84.876340372621129</v>
      </c>
      <c r="G8" s="454">
        <v>78016.022009999986</v>
      </c>
      <c r="H8" s="149">
        <v>5.1283931992425051</v>
      </c>
      <c r="I8" s="723">
        <v>22.20204968488521</v>
      </c>
      <c r="J8" s="1"/>
    </row>
    <row r="9" spans="1:45" x14ac:dyDescent="0.2">
      <c r="A9" s="160" t="s">
        <v>300</v>
      </c>
      <c r="B9" s="145"/>
      <c r="C9" s="452">
        <v>14454.138880000002</v>
      </c>
      <c r="D9" s="148">
        <v>574.57383749920689</v>
      </c>
      <c r="E9" s="452">
        <v>45997.558219999999</v>
      </c>
      <c r="F9" s="148">
        <v>84.876340372621129</v>
      </c>
      <c r="G9" s="452">
        <v>78016.022009999986</v>
      </c>
      <c r="H9" s="224">
        <v>5.1283931992425051</v>
      </c>
      <c r="I9" s="148">
        <v>22.20204968488521</v>
      </c>
      <c r="J9" s="1"/>
    </row>
    <row r="10" spans="1:45" s="427" customFormat="1" x14ac:dyDescent="0.2">
      <c r="A10" s="650"/>
      <c r="B10" s="11" t="s">
        <v>233</v>
      </c>
      <c r="C10" s="451">
        <v>0</v>
      </c>
      <c r="D10" s="142">
        <v>-100</v>
      </c>
      <c r="E10" s="454">
        <v>0</v>
      </c>
      <c r="F10" s="149">
        <v>-100</v>
      </c>
      <c r="G10" s="454">
        <v>1092.69274</v>
      </c>
      <c r="H10" s="149">
        <v>-48.663308550393012</v>
      </c>
      <c r="I10" s="492">
        <v>0.3109620034290359</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22.002479999999967</v>
      </c>
      <c r="D11" s="142">
        <v>-97.766493321080617</v>
      </c>
      <c r="E11" s="454">
        <v>1094.6337000000001</v>
      </c>
      <c r="F11" s="149">
        <v>-70.75725481396276</v>
      </c>
      <c r="G11" s="454">
        <v>11522.60622</v>
      </c>
      <c r="H11" s="149">
        <v>-10.180681066790127</v>
      </c>
      <c r="I11" s="492">
        <v>3.2791402227995681</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22.002479999999967</v>
      </c>
      <c r="D12" s="412">
        <v>-97.766493321080617</v>
      </c>
      <c r="E12" s="455">
        <v>1094.6337000000001</v>
      </c>
      <c r="F12" s="573">
        <v>-70.75725481396276</v>
      </c>
      <c r="G12" s="455">
        <v>11522.60622</v>
      </c>
      <c r="H12" s="573">
        <v>-1.8517121994743178</v>
      </c>
      <c r="I12" s="636">
        <v>3.2791402227995681</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t="s">
        <v>142</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207</v>
      </c>
      <c r="C14" s="451">
        <v>693.89944000000003</v>
      </c>
      <c r="D14" s="142">
        <v>-36.979339278653441</v>
      </c>
      <c r="E14" s="454">
        <v>1595.6285600000001</v>
      </c>
      <c r="F14" s="149">
        <v>-38.034062038451879</v>
      </c>
      <c r="G14" s="454">
        <v>3691.43282</v>
      </c>
      <c r="H14" s="149">
        <v>-45.128085234385459</v>
      </c>
      <c r="I14" s="492">
        <v>1.050519787686057</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426" t="s">
        <v>322</v>
      </c>
      <c r="C15" s="453">
        <v>81.105539999999991</v>
      </c>
      <c r="D15" s="412">
        <v>-55.061225867074867</v>
      </c>
      <c r="E15" s="455">
        <v>324.30950999999999</v>
      </c>
      <c r="F15" s="573">
        <v>-55.432749331201634</v>
      </c>
      <c r="G15" s="455">
        <v>1490.0130900000001</v>
      </c>
      <c r="H15" s="573">
        <v>-28.973057004851306</v>
      </c>
      <c r="I15" s="636">
        <v>0.424032702552676</v>
      </c>
      <c r="J15" s="1"/>
    </row>
    <row r="16" spans="1:45" x14ac:dyDescent="0.2">
      <c r="A16" s="1"/>
      <c r="B16" s="426" t="s">
        <v>319</v>
      </c>
      <c r="C16" s="453">
        <v>612.79390000000001</v>
      </c>
      <c r="D16" s="412">
        <v>-33.434402959417717</v>
      </c>
      <c r="E16" s="455">
        <v>1271.3190500000001</v>
      </c>
      <c r="F16" s="573">
        <v>-31.180483647089353</v>
      </c>
      <c r="G16" s="455">
        <v>2201.4197300000001</v>
      </c>
      <c r="H16" s="573">
        <v>-52.448505264322776</v>
      </c>
      <c r="I16" s="636">
        <v>0.62648708513338103</v>
      </c>
      <c r="J16" s="1"/>
    </row>
    <row r="17" spans="1:45" s="427" customFormat="1" x14ac:dyDescent="0.2">
      <c r="A17" s="425"/>
      <c r="B17" s="11" t="s">
        <v>651</v>
      </c>
      <c r="C17" s="451">
        <v>1411.3266299999998</v>
      </c>
      <c r="D17" s="142">
        <v>34.871515874960878</v>
      </c>
      <c r="E17" s="454">
        <v>2940.7273099999998</v>
      </c>
      <c r="F17" s="149">
        <v>-7.7322826292290943</v>
      </c>
      <c r="G17" s="454">
        <v>12056.778249999999</v>
      </c>
      <c r="H17" s="149">
        <v>19.967199705653542</v>
      </c>
      <c r="I17" s="492">
        <v>3.4311566118025327</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209</v>
      </c>
      <c r="C18" s="451">
        <v>4387.6225100000001</v>
      </c>
      <c r="D18" s="142">
        <v>-17.870688346739495</v>
      </c>
      <c r="E18" s="454">
        <v>17434.89014</v>
      </c>
      <c r="F18" s="149">
        <v>-35.074306425651294</v>
      </c>
      <c r="G18" s="454">
        <v>62941.612809999991</v>
      </c>
      <c r="H18" s="149">
        <v>-16.891352235805812</v>
      </c>
      <c r="I18" s="492">
        <v>17.912125981959274</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160" t="s">
        <v>438</v>
      </c>
      <c r="B19" s="145"/>
      <c r="C19" s="452">
        <v>6514.85106</v>
      </c>
      <c r="D19" s="148">
        <v>-32.002766660367364</v>
      </c>
      <c r="E19" s="452">
        <v>23065.879710000001</v>
      </c>
      <c r="F19" s="148">
        <v>-40.069216580827906</v>
      </c>
      <c r="G19" s="452">
        <v>91305.122839999996</v>
      </c>
      <c r="H19" s="224">
        <v>-15.040257029726407</v>
      </c>
      <c r="I19" s="148">
        <v>25.983904607676468</v>
      </c>
      <c r="J19" s="1"/>
    </row>
    <row r="20" spans="1:45" s="427" customFormat="1" x14ac:dyDescent="0.2">
      <c r="A20" s="425"/>
      <c r="B20" s="11" t="s">
        <v>323</v>
      </c>
      <c r="C20" s="451">
        <v>0</v>
      </c>
      <c r="D20" s="142" t="s">
        <v>142</v>
      </c>
      <c r="E20" s="454">
        <v>3302.37176</v>
      </c>
      <c r="F20" s="149">
        <v>25.914995174723309</v>
      </c>
      <c r="G20" s="454">
        <v>11960.751759999997</v>
      </c>
      <c r="H20" s="149">
        <v>4.399686836685226</v>
      </c>
      <c r="I20" s="492">
        <v>3.4038290853904334</v>
      </c>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row>
    <row r="21" spans="1:45" s="427" customFormat="1" x14ac:dyDescent="0.2">
      <c r="A21" s="160" t="s">
        <v>337</v>
      </c>
      <c r="B21" s="145"/>
      <c r="C21" s="452">
        <v>0</v>
      </c>
      <c r="D21" s="148" t="s">
        <v>142</v>
      </c>
      <c r="E21" s="452">
        <v>3302.37176</v>
      </c>
      <c r="F21" s="148">
        <v>25.914995174723309</v>
      </c>
      <c r="G21" s="452">
        <v>11960.751759999997</v>
      </c>
      <c r="H21" s="224">
        <v>4.399686836685226</v>
      </c>
      <c r="I21" s="148">
        <v>3.4038290853904334</v>
      </c>
      <c r="J21" s="720"/>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650"/>
      <c r="B22" s="11" t="s">
        <v>212</v>
      </c>
      <c r="C22" s="451">
        <v>0</v>
      </c>
      <c r="D22" s="142" t="s">
        <v>142</v>
      </c>
      <c r="E22" s="454">
        <v>5117.0160400000004</v>
      </c>
      <c r="F22" s="149" t="s">
        <v>142</v>
      </c>
      <c r="G22" s="454">
        <v>7170.4906799999999</v>
      </c>
      <c r="H22" s="149">
        <v>244.07338639736716</v>
      </c>
      <c r="I22" s="492">
        <v>2.0406012283215409</v>
      </c>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x14ac:dyDescent="0.2">
      <c r="A23" s="425"/>
      <c r="B23" s="11" t="s">
        <v>213</v>
      </c>
      <c r="C23" s="451">
        <v>9867.8750100000016</v>
      </c>
      <c r="D23" s="142">
        <v>-20.104735355400503</v>
      </c>
      <c r="E23" s="454">
        <v>41386.568859999999</v>
      </c>
      <c r="F23" s="149">
        <v>-4.0903306906340351</v>
      </c>
      <c r="G23" s="454">
        <v>129437.22159</v>
      </c>
      <c r="H23" s="149">
        <v>3.7938354395303375</v>
      </c>
      <c r="I23" s="492">
        <v>36.835659532170467</v>
      </c>
      <c r="J23" s="1"/>
    </row>
    <row r="24" spans="1:45" x14ac:dyDescent="0.2">
      <c r="A24" s="425"/>
      <c r="B24" s="426" t="s">
        <v>322</v>
      </c>
      <c r="C24" s="453">
        <v>7817.3068499999999</v>
      </c>
      <c r="D24" s="412">
        <v>-7.1382512916545018</v>
      </c>
      <c r="E24" s="455">
        <v>36633.983659999998</v>
      </c>
      <c r="F24" s="573">
        <v>7.0641309865656297</v>
      </c>
      <c r="G24" s="455">
        <v>108307.95069</v>
      </c>
      <c r="H24" s="573">
        <v>8.5826885522049015</v>
      </c>
      <c r="I24" s="636">
        <v>30.822623873071247</v>
      </c>
      <c r="J24" s="1"/>
    </row>
    <row r="25" spans="1:45" x14ac:dyDescent="0.2">
      <c r="A25" s="1"/>
      <c r="B25" s="426" t="s">
        <v>319</v>
      </c>
      <c r="C25" s="453">
        <v>2050.5681600000003</v>
      </c>
      <c r="D25" s="412">
        <v>-47.85974879501795</v>
      </c>
      <c r="E25" s="455">
        <v>4752.5852000000004</v>
      </c>
      <c r="F25" s="573">
        <v>-46.807870501037321</v>
      </c>
      <c r="G25" s="455">
        <v>21129.2709</v>
      </c>
      <c r="H25" s="573">
        <v>-15.344419836991074</v>
      </c>
      <c r="I25" s="636">
        <v>6.0130356590992164</v>
      </c>
      <c r="J25" s="1"/>
    </row>
    <row r="26" spans="1:45" x14ac:dyDescent="0.2">
      <c r="A26" s="1"/>
      <c r="B26" s="11" t="s">
        <v>214</v>
      </c>
      <c r="C26" s="451">
        <v>0</v>
      </c>
      <c r="D26" s="142" t="s">
        <v>142</v>
      </c>
      <c r="E26" s="454">
        <v>979.07078999999999</v>
      </c>
      <c r="F26" s="149" t="s">
        <v>142</v>
      </c>
      <c r="G26" s="454">
        <v>979.07078999999999</v>
      </c>
      <c r="H26" s="149">
        <v>-11.220368256494545</v>
      </c>
      <c r="I26" s="492">
        <v>0.27862710459415052</v>
      </c>
      <c r="J26" s="1"/>
    </row>
    <row r="27" spans="1:45" x14ac:dyDescent="0.2">
      <c r="A27" s="425"/>
      <c r="B27" s="11" t="s">
        <v>669</v>
      </c>
      <c r="C27" s="451">
        <v>917.64629000000002</v>
      </c>
      <c r="D27" s="142" t="s">
        <v>142</v>
      </c>
      <c r="E27" s="454">
        <v>1804.3413700000001</v>
      </c>
      <c r="F27" s="149" t="s">
        <v>142</v>
      </c>
      <c r="G27" s="454">
        <v>4599.51908</v>
      </c>
      <c r="H27" s="149" t="s">
        <v>142</v>
      </c>
      <c r="I27" s="492">
        <v>1.3089458871364665</v>
      </c>
      <c r="J27" s="1"/>
    </row>
    <row r="28" spans="1:45" x14ac:dyDescent="0.2">
      <c r="A28" s="1"/>
      <c r="B28" s="11" t="s">
        <v>215</v>
      </c>
      <c r="C28" s="451">
        <v>0</v>
      </c>
      <c r="D28" s="142" t="s">
        <v>142</v>
      </c>
      <c r="E28" s="454">
        <v>0</v>
      </c>
      <c r="F28" s="149" t="s">
        <v>142</v>
      </c>
      <c r="G28" s="454">
        <v>0</v>
      </c>
      <c r="H28" s="149">
        <v>-100</v>
      </c>
      <c r="I28" s="492">
        <v>0</v>
      </c>
      <c r="J28" s="1"/>
    </row>
    <row r="29" spans="1:45" x14ac:dyDescent="0.2">
      <c r="A29" s="1"/>
      <c r="B29" s="11" t="s">
        <v>217</v>
      </c>
      <c r="C29" s="451">
        <v>0</v>
      </c>
      <c r="D29" s="142">
        <v>-100</v>
      </c>
      <c r="E29" s="454">
        <v>7287.7170900000001</v>
      </c>
      <c r="F29" s="149">
        <v>-24.892655142618679</v>
      </c>
      <c r="G29" s="454">
        <v>21933.254169999997</v>
      </c>
      <c r="H29" s="149">
        <v>-49.07809344400674</v>
      </c>
      <c r="I29" s="492">
        <v>6.2418357958719994</v>
      </c>
      <c r="J29" s="1"/>
    </row>
    <row r="30" spans="1:45" x14ac:dyDescent="0.2">
      <c r="A30" s="160" t="s">
        <v>439</v>
      </c>
      <c r="B30" s="145"/>
      <c r="C30" s="452">
        <v>10785.5213</v>
      </c>
      <c r="D30" s="148">
        <v>-28.252683705045058</v>
      </c>
      <c r="E30" s="452">
        <v>56574.714149999993</v>
      </c>
      <c r="F30" s="148">
        <v>7.0382284250499083</v>
      </c>
      <c r="G30" s="452">
        <v>164119.55631000001</v>
      </c>
      <c r="H30" s="224">
        <v>-4.9606110194037747</v>
      </c>
      <c r="I30" s="148">
        <v>46.705669548094633</v>
      </c>
      <c r="J30" s="1"/>
    </row>
    <row r="31" spans="1:45" x14ac:dyDescent="0.2">
      <c r="A31" s="650"/>
      <c r="B31" s="11" t="s">
        <v>677</v>
      </c>
      <c r="C31" s="451">
        <v>0</v>
      </c>
      <c r="D31" s="142" t="s">
        <v>142</v>
      </c>
      <c r="E31" s="454">
        <v>0</v>
      </c>
      <c r="F31" s="149" t="s">
        <v>142</v>
      </c>
      <c r="G31" s="454">
        <v>79.695959999999999</v>
      </c>
      <c r="H31" s="149" t="s">
        <v>142</v>
      </c>
      <c r="I31" s="744">
        <v>2.2680131824432466E-2</v>
      </c>
      <c r="J31" s="1"/>
    </row>
    <row r="32" spans="1:45" x14ac:dyDescent="0.2">
      <c r="A32" s="160" t="s">
        <v>455</v>
      </c>
      <c r="B32" s="145"/>
      <c r="C32" s="452">
        <v>0</v>
      </c>
      <c r="D32" s="148" t="s">
        <v>142</v>
      </c>
      <c r="E32" s="452">
        <v>0</v>
      </c>
      <c r="F32" s="148" t="s">
        <v>142</v>
      </c>
      <c r="G32" s="452">
        <v>79.695959999999999</v>
      </c>
      <c r="H32" s="224" t="s">
        <v>142</v>
      </c>
      <c r="I32" s="729">
        <v>2.2680131824432466E-2</v>
      </c>
      <c r="J32" s="1"/>
    </row>
    <row r="33" spans="1:10" x14ac:dyDescent="0.2">
      <c r="A33" s="657" t="s">
        <v>114</v>
      </c>
      <c r="B33" s="658"/>
      <c r="C33" s="658">
        <v>32858.710620000005</v>
      </c>
      <c r="D33" s="659">
        <v>22.806884841755647</v>
      </c>
      <c r="E33" s="150">
        <v>131083.61241999999</v>
      </c>
      <c r="F33" s="659">
        <v>10.297879511670423</v>
      </c>
      <c r="G33" s="150">
        <v>351391.07928000001</v>
      </c>
      <c r="H33" s="660">
        <v>-6.0224549372549818</v>
      </c>
      <c r="I33" s="661">
        <v>100</v>
      </c>
      <c r="J33" s="721"/>
    </row>
    <row r="34" spans="1:10" x14ac:dyDescent="0.2">
      <c r="A34" s="671" t="s">
        <v>324</v>
      </c>
      <c r="B34" s="689"/>
      <c r="C34" s="181">
        <v>9331.7415000000001</v>
      </c>
      <c r="D34" s="155">
        <v>-12.215079832483907</v>
      </c>
      <c r="E34" s="514">
        <v>40993.654179999998</v>
      </c>
      <c r="F34" s="515">
        <v>-2.1046587213393404</v>
      </c>
      <c r="G34" s="514">
        <v>133377.34825000001</v>
      </c>
      <c r="H34" s="515">
        <v>7.8800569401419747</v>
      </c>
      <c r="I34" s="515">
        <v>37.956953410226028</v>
      </c>
      <c r="J34" s="1"/>
    </row>
    <row r="35" spans="1:10" x14ac:dyDescent="0.2">
      <c r="A35" s="671" t="s">
        <v>325</v>
      </c>
      <c r="B35" s="689"/>
      <c r="C35" s="181">
        <v>23526.969119999998</v>
      </c>
      <c r="D35" s="155">
        <v>45.893056936276672</v>
      </c>
      <c r="E35" s="514">
        <v>90089.958239999993</v>
      </c>
      <c r="F35" s="515">
        <v>17.045382449285182</v>
      </c>
      <c r="G35" s="514">
        <v>218013.73102999997</v>
      </c>
      <c r="H35" s="515">
        <v>-12.890246764408179</v>
      </c>
      <c r="I35" s="515">
        <v>62.043046589773965</v>
      </c>
      <c r="J35" s="166"/>
    </row>
    <row r="36" spans="1:10" x14ac:dyDescent="0.2">
      <c r="A36" s="469" t="s">
        <v>442</v>
      </c>
      <c r="B36" s="153"/>
      <c r="C36" s="405">
        <v>16581.367430000002</v>
      </c>
      <c r="D36" s="406">
        <v>159.83798901731274</v>
      </c>
      <c r="E36" s="407">
        <v>51628.547790000004</v>
      </c>
      <c r="F36" s="408">
        <v>41.393448719966472</v>
      </c>
      <c r="G36" s="407">
        <v>106379.53203999998</v>
      </c>
      <c r="H36" s="408">
        <v>0.41034970057070641</v>
      </c>
      <c r="I36" s="408">
        <v>30.273828310602401</v>
      </c>
      <c r="J36" s="1"/>
    </row>
    <row r="37" spans="1:10" x14ac:dyDescent="0.2">
      <c r="A37" s="469" t="s">
        <v>443</v>
      </c>
      <c r="B37" s="153"/>
      <c r="C37" s="405">
        <v>16277.343190000001</v>
      </c>
      <c r="D37" s="406">
        <v>-20.111129118161653</v>
      </c>
      <c r="E37" s="407">
        <v>79455.064629999979</v>
      </c>
      <c r="F37" s="408">
        <v>-3.4931222229534167</v>
      </c>
      <c r="G37" s="407">
        <v>245011.54724000007</v>
      </c>
      <c r="H37" s="408">
        <v>-8.5657817020152329</v>
      </c>
      <c r="I37" s="408">
        <v>69.726171689397603</v>
      </c>
      <c r="J37" s="1"/>
    </row>
    <row r="38" spans="1:10" ht="14.25" customHeight="1" x14ac:dyDescent="0.2">
      <c r="A38" s="671" t="s">
        <v>444</v>
      </c>
      <c r="B38" s="689"/>
      <c r="C38" s="181">
        <v>1433.3291099999999</v>
      </c>
      <c r="D38" s="155">
        <v>-54.318418221064093</v>
      </c>
      <c r="E38" s="514">
        <v>4035.3610099999996</v>
      </c>
      <c r="F38" s="515">
        <v>-55.454266712616672</v>
      </c>
      <c r="G38" s="514">
        <v>24672.077209999999</v>
      </c>
      <c r="H38" s="515">
        <v>-1.3400871009548989</v>
      </c>
      <c r="I38" s="515">
        <v>7.0212588380311374</v>
      </c>
      <c r="J38" s="1"/>
    </row>
    <row r="39" spans="1:10" s="1" customFormat="1" ht="15" customHeight="1" x14ac:dyDescent="0.2">
      <c r="A39" s="581"/>
      <c r="B39" s="581"/>
      <c r="C39" s="581"/>
      <c r="D39" s="581"/>
      <c r="E39" s="581"/>
      <c r="F39" s="581"/>
      <c r="G39" s="581"/>
      <c r="H39" s="581"/>
      <c r="I39" s="161" t="s">
        <v>220</v>
      </c>
    </row>
    <row r="40" spans="1:10" s="1" customFormat="1" ht="15" customHeight="1" x14ac:dyDescent="0.2">
      <c r="A40" s="825" t="s">
        <v>642</v>
      </c>
      <c r="B40" s="825"/>
      <c r="C40" s="825"/>
      <c r="D40" s="825"/>
      <c r="E40" s="825"/>
      <c r="F40" s="825"/>
      <c r="G40" s="825"/>
      <c r="H40" s="825"/>
      <c r="I40" s="825"/>
    </row>
    <row r="41" spans="1:10" s="1" customFormat="1" x14ac:dyDescent="0.2">
      <c r="A41" s="428" t="s">
        <v>468</v>
      </c>
      <c r="I41" s="653"/>
    </row>
    <row r="42" spans="1:10" s="1" customFormat="1" x14ac:dyDescent="0.2"/>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sheetData>
  <mergeCells count="6">
    <mergeCell ref="A40:I40"/>
    <mergeCell ref="A3:A4"/>
    <mergeCell ref="B3:B4"/>
    <mergeCell ref="C3:D3"/>
    <mergeCell ref="E3:F3"/>
    <mergeCell ref="G3:I3"/>
  </mergeCells>
  <conditionalFormatting sqref="D15:D16">
    <cfRule type="cellIs" dxfId="67" priority="11" operator="between">
      <formula>-0.05</formula>
      <formula>0.05</formula>
    </cfRule>
  </conditionalFormatting>
  <conditionalFormatting sqref="F35:F38">
    <cfRule type="cellIs" dxfId="66" priority="20" operator="between">
      <formula>0</formula>
      <formula>0.5</formula>
    </cfRule>
    <cfRule type="cellIs" dxfId="65" priority="21" operator="between">
      <formula>-0.49</formula>
      <formula>0.49</formula>
    </cfRule>
  </conditionalFormatting>
  <conditionalFormatting sqref="H35 H37:H38">
    <cfRule type="cellIs" dxfId="64" priority="22" operator="between">
      <formula>0</formula>
      <formula>0.5</formula>
    </cfRule>
    <cfRule type="cellIs" dxfId="63" priority="23" operator="between">
      <formula>-0.49</formula>
      <formula>0.49</formula>
    </cfRule>
  </conditionalFormatting>
  <conditionalFormatting sqref="I8">
    <cfRule type="cellIs" dxfId="62" priority="48" operator="between">
      <formula>0</formula>
      <formula>0.5</formula>
    </cfRule>
    <cfRule type="cellIs" dxfId="61" priority="49" operator="between">
      <formula>0</formula>
      <formula>0.49</formula>
    </cfRule>
  </conditionalFormatting>
  <conditionalFormatting sqref="I31:I32">
    <cfRule type="cellIs" dxfId="60" priority="2" operator="between">
      <formula>-0.5</formula>
      <formula>0.5</formula>
    </cfRule>
    <cfRule type="cellIs" dxfId="59" priority="3" operator="between">
      <formula>0</formula>
      <formula>0.49</formula>
    </cfRule>
  </conditionalFormatting>
  <conditionalFormatting sqref="I33:I35">
    <cfRule type="cellIs" dxfId="58" priority="4" stopIfTrue="1" operator="equal">
      <formula>0</formula>
    </cfRule>
  </conditionalFormatting>
  <conditionalFormatting sqref="I33:I38">
    <cfRule type="cellIs" dxfId="57" priority="5" operator="between">
      <formula>0</formula>
      <formula>0.5</formula>
    </cfRule>
    <cfRule type="cellIs" dxfId="56" priority="6" operator="between">
      <formula>0</formula>
      <formula>0.49</formula>
    </cfRule>
  </conditionalFormatting>
  <conditionalFormatting sqref="I38">
    <cfRule type="cellIs" dxfId="55" priority="1" stopIfTrue="1" operator="equal">
      <formula>0</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7" t="s">
        <v>18</v>
      </c>
      <c r="B1" s="817"/>
      <c r="C1" s="817"/>
      <c r="D1" s="817"/>
      <c r="E1" s="817"/>
      <c r="F1" s="817"/>
      <c r="G1" s="1"/>
      <c r="H1" s="1"/>
    </row>
    <row r="2" spans="1:9" x14ac:dyDescent="0.2">
      <c r="A2" s="818"/>
      <c r="B2" s="818"/>
      <c r="C2" s="818"/>
      <c r="D2" s="818"/>
      <c r="E2" s="818"/>
      <c r="F2" s="818"/>
      <c r="G2" s="10"/>
      <c r="H2" s="55" t="s">
        <v>463</v>
      </c>
    </row>
    <row r="3" spans="1:9" x14ac:dyDescent="0.2">
      <c r="A3" s="11"/>
      <c r="B3" s="788">
        <f>INDICE!A3</f>
        <v>45777</v>
      </c>
      <c r="C3" s="788">
        <v>41671</v>
      </c>
      <c r="D3" s="786" t="s">
        <v>115</v>
      </c>
      <c r="E3" s="786"/>
      <c r="F3" s="786" t="s">
        <v>116</v>
      </c>
      <c r="G3" s="786"/>
      <c r="H3" s="786"/>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9331.7415000000001</v>
      </c>
      <c r="C5" s="227">
        <v>-12.215079832483893</v>
      </c>
      <c r="D5" s="226">
        <v>40993.654179999998</v>
      </c>
      <c r="E5" s="227">
        <v>-2.1046587213393231</v>
      </c>
      <c r="F5" s="226">
        <v>133377.34825000001</v>
      </c>
      <c r="G5" s="227">
        <v>7.8800569401419889</v>
      </c>
      <c r="H5" s="227">
        <v>37.956953410226028</v>
      </c>
    </row>
    <row r="6" spans="1:9" x14ac:dyDescent="0.2">
      <c r="A6" s="402" t="s">
        <v>327</v>
      </c>
      <c r="B6" s="709">
        <v>7817.3068500000008</v>
      </c>
      <c r="C6" s="468">
        <v>-7.1382512916544902</v>
      </c>
      <c r="D6" s="429">
        <v>36633.983659999998</v>
      </c>
      <c r="E6" s="430">
        <v>7.0641309865656297</v>
      </c>
      <c r="F6" s="429">
        <v>108307.95069</v>
      </c>
      <c r="G6" s="430">
        <v>8.5826885522049192</v>
      </c>
      <c r="H6" s="711">
        <v>30.822623873071247</v>
      </c>
    </row>
    <row r="7" spans="1:9" x14ac:dyDescent="0.2">
      <c r="A7" s="402" t="s">
        <v>515</v>
      </c>
      <c r="B7" s="710">
        <v>1411.3266299999998</v>
      </c>
      <c r="C7" s="500">
        <v>34.871515874960878</v>
      </c>
      <c r="D7" s="431">
        <v>2940.7273099999998</v>
      </c>
      <c r="E7" s="500">
        <v>-7.7322826292290943</v>
      </c>
      <c r="F7" s="431">
        <v>12056.778249999999</v>
      </c>
      <c r="G7" s="438">
        <v>19.967199705653542</v>
      </c>
      <c r="H7" s="731">
        <v>3.4311566118025327</v>
      </c>
    </row>
    <row r="8" spans="1:9" x14ac:dyDescent="0.2">
      <c r="A8" s="402" t="s">
        <v>516</v>
      </c>
      <c r="B8" s="710">
        <v>103.10801999999995</v>
      </c>
      <c r="C8" s="468">
        <v>-91.154000813150901</v>
      </c>
      <c r="D8" s="429">
        <v>1418.9432099999995</v>
      </c>
      <c r="E8" s="468">
        <v>-68.263060161038609</v>
      </c>
      <c r="F8" s="429">
        <v>13012.619309999998</v>
      </c>
      <c r="G8" s="468">
        <v>-5.9633114994345631</v>
      </c>
      <c r="H8" s="711">
        <v>3.7031729253522441</v>
      </c>
    </row>
    <row r="9" spans="1:9" x14ac:dyDescent="0.2">
      <c r="A9" s="409" t="s">
        <v>329</v>
      </c>
      <c r="B9" s="411">
        <v>23526.969119999998</v>
      </c>
      <c r="C9" s="227">
        <v>45.893056936276658</v>
      </c>
      <c r="D9" s="411">
        <v>90089.958239999993</v>
      </c>
      <c r="E9" s="227">
        <v>17.045382449285182</v>
      </c>
      <c r="F9" s="411">
        <v>218013.73102999997</v>
      </c>
      <c r="G9" s="227">
        <v>-12.8902467644082</v>
      </c>
      <c r="H9" s="227">
        <v>62.043046589773965</v>
      </c>
    </row>
    <row r="10" spans="1:9" x14ac:dyDescent="0.2">
      <c r="A10" s="402" t="s">
        <v>330</v>
      </c>
      <c r="B10" s="709">
        <v>5281.6388100000004</v>
      </c>
      <c r="C10" s="432">
        <v>445.21344134913318</v>
      </c>
      <c r="D10" s="429">
        <v>14182.713090000001</v>
      </c>
      <c r="E10" s="430">
        <v>86.703936095838174</v>
      </c>
      <c r="F10" s="429">
        <v>34401.567440000006</v>
      </c>
      <c r="G10" s="430">
        <v>1.0702748368218757</v>
      </c>
      <c r="H10" s="711">
        <v>9.7901083631630001</v>
      </c>
    </row>
    <row r="11" spans="1:9" x14ac:dyDescent="0.2">
      <c r="A11" s="402" t="s">
        <v>331</v>
      </c>
      <c r="B11" s="709">
        <v>5465.0824199999997</v>
      </c>
      <c r="C11" s="430">
        <v>33.858205198692595</v>
      </c>
      <c r="D11" s="429">
        <v>22770.360710000001</v>
      </c>
      <c r="E11" s="73">
        <v>7.6774152733913068</v>
      </c>
      <c r="F11" s="429">
        <v>53953.757470000004</v>
      </c>
      <c r="G11" s="430">
        <v>-11.942414112532704</v>
      </c>
      <c r="H11" s="711">
        <v>15.354333291713381</v>
      </c>
    </row>
    <row r="12" spans="1:9" x14ac:dyDescent="0.2">
      <c r="A12" s="402" t="s">
        <v>332</v>
      </c>
      <c r="B12" s="709">
        <v>1992.8477499999999</v>
      </c>
      <c r="C12" s="438">
        <v>0.4629239568786172</v>
      </c>
      <c r="D12" s="429">
        <v>13034.403630000001</v>
      </c>
      <c r="E12" s="430">
        <v>-2.0819179588547896</v>
      </c>
      <c r="F12" s="429">
        <v>26795.120289999999</v>
      </c>
      <c r="G12" s="430">
        <v>-31.837469178184126</v>
      </c>
      <c r="H12" s="711">
        <v>7.6254412448099638</v>
      </c>
    </row>
    <row r="13" spans="1:9" x14ac:dyDescent="0.2">
      <c r="A13" s="402" t="s">
        <v>333</v>
      </c>
      <c r="B13" s="709">
        <v>6095.8108600000005</v>
      </c>
      <c r="C13" s="430">
        <v>25.887811220314489</v>
      </c>
      <c r="D13" s="429">
        <v>16226.22205</v>
      </c>
      <c r="E13" s="430">
        <v>20.964723918875187</v>
      </c>
      <c r="F13" s="429">
        <v>36676.56237</v>
      </c>
      <c r="G13" s="430">
        <v>-4.7309522128497408</v>
      </c>
      <c r="H13" s="711">
        <v>10.437533714615135</v>
      </c>
    </row>
    <row r="14" spans="1:9" x14ac:dyDescent="0.2">
      <c r="A14" s="402" t="s">
        <v>334</v>
      </c>
      <c r="B14" s="709">
        <v>2993.4477699999998</v>
      </c>
      <c r="C14" s="430">
        <v>37.740998727505868</v>
      </c>
      <c r="D14" s="429">
        <v>9487.6392500000002</v>
      </c>
      <c r="E14" s="430">
        <v>24.262914154535803</v>
      </c>
      <c r="F14" s="429">
        <v>25562.492759999997</v>
      </c>
      <c r="G14" s="430">
        <v>-4.0046326181350009</v>
      </c>
      <c r="H14" s="711">
        <v>7.2746561501724853</v>
      </c>
    </row>
    <row r="15" spans="1:9" x14ac:dyDescent="0.2">
      <c r="A15" s="402" t="s">
        <v>648</v>
      </c>
      <c r="B15" s="709">
        <v>1085.34761</v>
      </c>
      <c r="C15" s="500" t="s">
        <v>142</v>
      </c>
      <c r="D15" s="429">
        <v>4147.2662300000002</v>
      </c>
      <c r="E15" s="500">
        <v>34.366075582982809</v>
      </c>
      <c r="F15" s="429">
        <v>13865.802740000001</v>
      </c>
      <c r="G15" s="500">
        <v>32.201549611840008</v>
      </c>
      <c r="H15" s="711">
        <v>3.94597460140736</v>
      </c>
    </row>
    <row r="16" spans="1:9" x14ac:dyDescent="0.2">
      <c r="A16" s="402" t="s">
        <v>335</v>
      </c>
      <c r="B16" s="709">
        <v>612.79390000000001</v>
      </c>
      <c r="C16" s="438">
        <v>-70.475457026455402</v>
      </c>
      <c r="D16" s="429">
        <v>10241.353279999999</v>
      </c>
      <c r="E16" s="430">
        <v>-4.9939575096519393</v>
      </c>
      <c r="F16" s="429">
        <v>26758.427960000001</v>
      </c>
      <c r="G16" s="430">
        <v>-33.171971124427692</v>
      </c>
      <c r="H16" s="712">
        <v>7.6149992238926494</v>
      </c>
    </row>
    <row r="17" spans="1:8" x14ac:dyDescent="0.2">
      <c r="A17" s="409" t="s">
        <v>534</v>
      </c>
      <c r="B17" s="516">
        <v>0</v>
      </c>
      <c r="C17" s="656" t="s">
        <v>142</v>
      </c>
      <c r="D17" s="411">
        <v>0</v>
      </c>
      <c r="E17" s="646" t="s">
        <v>142</v>
      </c>
      <c r="F17" s="411">
        <v>0</v>
      </c>
      <c r="G17" s="413" t="s">
        <v>142</v>
      </c>
      <c r="H17" s="411">
        <v>0</v>
      </c>
    </row>
    <row r="18" spans="1:8" x14ac:dyDescent="0.2">
      <c r="A18" s="410" t="s">
        <v>114</v>
      </c>
      <c r="B18" s="61">
        <v>32858.710619999998</v>
      </c>
      <c r="C18" s="62">
        <v>22.806884841755618</v>
      </c>
      <c r="D18" s="61">
        <v>131083.61241999999</v>
      </c>
      <c r="E18" s="62">
        <v>10.297879511670423</v>
      </c>
      <c r="F18" s="61">
        <v>351391.07928000001</v>
      </c>
      <c r="G18" s="62">
        <v>-6.0224549372549818</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54" priority="5" operator="between">
      <formula>0.0001</formula>
      <formula>0.44999</formula>
    </cfRule>
  </conditionalFormatting>
  <conditionalFormatting sqref="C15">
    <cfRule type="cellIs" dxfId="53" priority="11" operator="between">
      <formula>0.0001</formula>
      <formula>0.44999</formula>
    </cfRule>
  </conditionalFormatting>
  <conditionalFormatting sqref="C17">
    <cfRule type="cellIs" dxfId="52" priority="20" operator="between">
      <formula>0</formula>
      <formula>0.5</formula>
    </cfRule>
    <cfRule type="cellIs" dxfId="51" priority="21" operator="between">
      <formula>0</formula>
      <formula>0.49</formula>
    </cfRule>
  </conditionalFormatting>
  <conditionalFormatting sqref="E7">
    <cfRule type="cellIs" dxfId="50" priority="1" operator="between">
      <formula>0.0001</formula>
      <formula>0.44999</formula>
    </cfRule>
  </conditionalFormatting>
  <conditionalFormatting sqref="E11">
    <cfRule type="cellIs" dxfId="49" priority="14" operator="between">
      <formula>-0.5</formula>
      <formula>0.5</formula>
    </cfRule>
    <cfRule type="cellIs" dxfId="48" priority="15" operator="between">
      <formula>0</formula>
      <formula>0.49</formula>
    </cfRule>
  </conditionalFormatting>
  <conditionalFormatting sqref="E15">
    <cfRule type="cellIs" dxfId="47" priority="7" operator="between">
      <formula>0.0001</formula>
      <formula>0.44999</formula>
    </cfRule>
  </conditionalFormatting>
  <conditionalFormatting sqref="E17:E18">
    <cfRule type="cellIs" dxfId="46" priority="25" operator="between">
      <formula>0.00001</formula>
      <formula>0.049999</formula>
    </cfRule>
  </conditionalFormatting>
  <conditionalFormatting sqref="G15">
    <cfRule type="cellIs" dxfId="45" priority="6" operator="between">
      <formula>0.0001</formula>
      <formula>0.44999</formula>
    </cfRule>
  </conditionalFormatting>
  <conditionalFormatting sqref="G17:G18">
    <cfRule type="cellIs" dxfId="44" priority="24" operator="between">
      <formula>0.00001</formula>
      <formula>0.049999</formula>
    </cfRule>
  </conditionalFormatting>
  <conditionalFormatting sqref="H7">
    <cfRule type="cellIs" dxfId="43"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88">
        <f>INDICE!A3</f>
        <v>45777</v>
      </c>
      <c r="C3" s="786">
        <v>41671</v>
      </c>
      <c r="D3" s="786" t="s">
        <v>115</v>
      </c>
      <c r="E3" s="786"/>
      <c r="F3" s="786" t="s">
        <v>116</v>
      </c>
      <c r="G3" s="786"/>
      <c r="H3" s="1"/>
    </row>
    <row r="4" spans="1:8" x14ac:dyDescent="0.2">
      <c r="A4" s="66"/>
      <c r="B4" s="184" t="s">
        <v>339</v>
      </c>
      <c r="C4" s="185" t="s">
        <v>417</v>
      </c>
      <c r="D4" s="184" t="s">
        <v>339</v>
      </c>
      <c r="E4" s="185" t="s">
        <v>417</v>
      </c>
      <c r="F4" s="184" t="s">
        <v>339</v>
      </c>
      <c r="G4" s="186" t="s">
        <v>417</v>
      </c>
      <c r="H4" s="1"/>
    </row>
    <row r="5" spans="1:8" x14ac:dyDescent="0.2">
      <c r="A5" s="433" t="s">
        <v>464</v>
      </c>
      <c r="B5" s="434">
        <v>35.737924318378084</v>
      </c>
      <c r="C5" s="416">
        <v>50.231943336120921</v>
      </c>
      <c r="D5" s="435">
        <v>37.233687625182071</v>
      </c>
      <c r="E5" s="416">
        <v>20.380537714540267</v>
      </c>
      <c r="F5" s="435">
        <v>33.798886563576069</v>
      </c>
      <c r="G5" s="416">
        <v>2.1556263802455851</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5"/>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7" t="s">
        <v>336</v>
      </c>
      <c r="B1" s="817"/>
      <c r="C1" s="817"/>
      <c r="D1" s="817"/>
      <c r="E1" s="817"/>
      <c r="F1" s="817"/>
      <c r="G1" s="817"/>
      <c r="H1" s="1"/>
      <c r="I1" s="1"/>
    </row>
    <row r="2" spans="1:15" x14ac:dyDescent="0.2">
      <c r="A2" s="818"/>
      <c r="B2" s="818"/>
      <c r="C2" s="818"/>
      <c r="D2" s="818"/>
      <c r="E2" s="818"/>
      <c r="F2" s="818"/>
      <c r="G2" s="818"/>
      <c r="H2" s="10"/>
      <c r="I2" s="55" t="s">
        <v>463</v>
      </c>
    </row>
    <row r="3" spans="1:15" x14ac:dyDescent="0.2">
      <c r="A3" s="803" t="s">
        <v>447</v>
      </c>
      <c r="B3" s="803" t="s">
        <v>448</v>
      </c>
      <c r="C3" s="784">
        <f>INDICE!A3</f>
        <v>45777</v>
      </c>
      <c r="D3" s="785">
        <v>41671</v>
      </c>
      <c r="E3" s="785" t="s">
        <v>115</v>
      </c>
      <c r="F3" s="785"/>
      <c r="G3" s="785" t="s">
        <v>116</v>
      </c>
      <c r="H3" s="785"/>
      <c r="I3" s="785"/>
    </row>
    <row r="4" spans="1:15" x14ac:dyDescent="0.2">
      <c r="A4" s="804"/>
      <c r="B4" s="804"/>
      <c r="C4" s="82" t="s">
        <v>54</v>
      </c>
      <c r="D4" s="82" t="s">
        <v>417</v>
      </c>
      <c r="E4" s="82" t="s">
        <v>54</v>
      </c>
      <c r="F4" s="82" t="s">
        <v>417</v>
      </c>
      <c r="G4" s="82" t="s">
        <v>54</v>
      </c>
      <c r="H4" s="83" t="s">
        <v>417</v>
      </c>
      <c r="I4" s="83" t="s">
        <v>106</v>
      </c>
    </row>
    <row r="5" spans="1:15" x14ac:dyDescent="0.2">
      <c r="A5" s="11"/>
      <c r="B5" s="11" t="s">
        <v>266</v>
      </c>
      <c r="C5" s="760">
        <v>0</v>
      </c>
      <c r="D5" s="142">
        <v>-100</v>
      </c>
      <c r="E5" s="737">
        <v>0</v>
      </c>
      <c r="F5" s="142">
        <v>-100</v>
      </c>
      <c r="G5" s="737">
        <v>0</v>
      </c>
      <c r="H5" s="142">
        <v>-100</v>
      </c>
      <c r="I5" s="761">
        <v>0</v>
      </c>
      <c r="K5" s="167"/>
      <c r="M5" s="167"/>
      <c r="O5" s="167"/>
    </row>
    <row r="6" spans="1:15" x14ac:dyDescent="0.2">
      <c r="A6" s="11"/>
      <c r="B6" s="11" t="s">
        <v>652</v>
      </c>
      <c r="C6" s="760">
        <v>3.6059999999999999</v>
      </c>
      <c r="D6" s="142">
        <v>-19.22676313461087</v>
      </c>
      <c r="E6" s="737">
        <v>25.482940000000003</v>
      </c>
      <c r="F6" s="142">
        <v>8.8669784482776972</v>
      </c>
      <c r="G6" s="737">
        <v>51.032249999999998</v>
      </c>
      <c r="H6" s="142">
        <v>8.2300636838930927</v>
      </c>
      <c r="I6" s="761">
        <v>0.11996858744466946</v>
      </c>
    </row>
    <row r="7" spans="1:15" x14ac:dyDescent="0.2">
      <c r="A7" s="11"/>
      <c r="B7" s="11" t="s">
        <v>233</v>
      </c>
      <c r="C7" s="760">
        <v>11.612410000000001</v>
      </c>
      <c r="D7" s="142" t="s">
        <v>142</v>
      </c>
      <c r="E7" s="737">
        <v>11.612410000000001</v>
      </c>
      <c r="F7" s="142" t="s">
        <v>142</v>
      </c>
      <c r="G7" s="737">
        <v>11.612410000000001</v>
      </c>
      <c r="H7" s="142">
        <v>-35.377758535488667</v>
      </c>
      <c r="I7" s="761">
        <v>2.729890264545173E-2</v>
      </c>
    </row>
    <row r="8" spans="1:15" x14ac:dyDescent="0.2">
      <c r="A8" s="11"/>
      <c r="B8" s="11" t="s">
        <v>270</v>
      </c>
      <c r="C8" s="760">
        <v>0</v>
      </c>
      <c r="D8" s="142">
        <v>-100</v>
      </c>
      <c r="E8" s="737">
        <v>0</v>
      </c>
      <c r="F8" s="142">
        <v>-100</v>
      </c>
      <c r="G8" s="737">
        <v>0</v>
      </c>
      <c r="H8" s="142">
        <v>-100</v>
      </c>
      <c r="I8" s="761">
        <v>0</v>
      </c>
    </row>
    <row r="9" spans="1:15" x14ac:dyDescent="0.2">
      <c r="A9" s="11"/>
      <c r="B9" s="11" t="s">
        <v>274</v>
      </c>
      <c r="C9" s="760">
        <v>0</v>
      </c>
      <c r="D9" s="142" t="s">
        <v>142</v>
      </c>
      <c r="E9" s="737">
        <v>0</v>
      </c>
      <c r="F9" s="142" t="s">
        <v>142</v>
      </c>
      <c r="G9" s="737">
        <v>0</v>
      </c>
      <c r="H9" s="142">
        <v>-100</v>
      </c>
      <c r="I9" s="761">
        <v>0</v>
      </c>
    </row>
    <row r="10" spans="1:15" x14ac:dyDescent="0.2">
      <c r="A10" s="11"/>
      <c r="B10" s="11" t="s">
        <v>234</v>
      </c>
      <c r="C10" s="760">
        <v>4448.795570000002</v>
      </c>
      <c r="D10" s="142">
        <v>340.58211901116533</v>
      </c>
      <c r="E10" s="737">
        <v>9180.482030000001</v>
      </c>
      <c r="F10" s="142">
        <v>142.65744068081813</v>
      </c>
      <c r="G10" s="737">
        <v>14758.967110000001</v>
      </c>
      <c r="H10" s="142">
        <v>-45.047073485839469</v>
      </c>
      <c r="I10" s="762">
        <v>34.695950821863349</v>
      </c>
    </row>
    <row r="11" spans="1:15" x14ac:dyDescent="0.2">
      <c r="A11" s="11"/>
      <c r="B11" s="768" t="s">
        <v>322</v>
      </c>
      <c r="C11" s="763">
        <v>4415.4530500000028</v>
      </c>
      <c r="D11" s="412">
        <v>351.49222040621368</v>
      </c>
      <c r="E11" s="764">
        <v>9035.1501399999997</v>
      </c>
      <c r="F11" s="412">
        <v>155.25557739918736</v>
      </c>
      <c r="G11" s="764">
        <v>14203.956950000002</v>
      </c>
      <c r="H11" s="412">
        <v>-45.48870159786869</v>
      </c>
      <c r="I11" s="765">
        <v>33.39121146757973</v>
      </c>
    </row>
    <row r="12" spans="1:15" x14ac:dyDescent="0.2">
      <c r="A12" s="11"/>
      <c r="B12" s="768" t="s">
        <v>319</v>
      </c>
      <c r="C12" s="763">
        <v>33.342519999999993</v>
      </c>
      <c r="D12" s="412">
        <v>4.8995129808841842</v>
      </c>
      <c r="E12" s="764">
        <v>145.33188999999999</v>
      </c>
      <c r="F12" s="412">
        <v>-40.354892189576155</v>
      </c>
      <c r="G12" s="764">
        <v>555.01016000000004</v>
      </c>
      <c r="H12" s="412">
        <v>-30.6729522039352</v>
      </c>
      <c r="I12" s="765">
        <v>1.3047393542836148</v>
      </c>
    </row>
    <row r="13" spans="1:15" x14ac:dyDescent="0.2">
      <c r="A13" s="11"/>
      <c r="B13" s="11" t="s">
        <v>581</v>
      </c>
      <c r="C13" s="760">
        <v>0</v>
      </c>
      <c r="D13" s="142">
        <v>-100</v>
      </c>
      <c r="E13" s="737">
        <v>41.1952</v>
      </c>
      <c r="F13" s="142">
        <v>-81.621842754314514</v>
      </c>
      <c r="G13" s="737">
        <v>366.06783000000001</v>
      </c>
      <c r="H13" s="142">
        <v>-48.327346415300099</v>
      </c>
      <c r="I13" s="761">
        <v>0.86056641582598048</v>
      </c>
    </row>
    <row r="14" spans="1:15" x14ac:dyDescent="0.2">
      <c r="A14" s="11"/>
      <c r="B14" s="11" t="s">
        <v>235</v>
      </c>
      <c r="C14" s="760">
        <v>0</v>
      </c>
      <c r="D14" s="142">
        <v>-100</v>
      </c>
      <c r="E14" s="737">
        <v>0</v>
      </c>
      <c r="F14" s="142">
        <v>-100</v>
      </c>
      <c r="G14" s="737">
        <v>0</v>
      </c>
      <c r="H14" s="142">
        <v>-100</v>
      </c>
      <c r="I14" s="761">
        <v>0</v>
      </c>
    </row>
    <row r="15" spans="1:15" x14ac:dyDescent="0.2">
      <c r="A15" s="11"/>
      <c r="B15" s="11" t="s">
        <v>276</v>
      </c>
      <c r="C15" s="760">
        <v>0</v>
      </c>
      <c r="D15" s="142" t="s">
        <v>142</v>
      </c>
      <c r="E15" s="737">
        <v>0</v>
      </c>
      <c r="F15" s="142" t="s">
        <v>142</v>
      </c>
      <c r="G15" s="737">
        <v>0</v>
      </c>
      <c r="H15" s="142">
        <v>-100</v>
      </c>
      <c r="I15" s="761">
        <v>0</v>
      </c>
    </row>
    <row r="16" spans="1:15" x14ac:dyDescent="0.2">
      <c r="A16" s="11"/>
      <c r="B16" s="11" t="s">
        <v>206</v>
      </c>
      <c r="C16" s="760">
        <v>438.03191999999996</v>
      </c>
      <c r="D16" s="142">
        <v>172.63783841584308</v>
      </c>
      <c r="E16" s="737">
        <v>1064.7142699999999</v>
      </c>
      <c r="F16" s="142">
        <v>35.038680193487664</v>
      </c>
      <c r="G16" s="737">
        <v>2107.1714099999999</v>
      </c>
      <c r="H16" s="142">
        <v>-19.734721407196805</v>
      </c>
      <c r="I16" s="761">
        <v>4.9536200649881676</v>
      </c>
    </row>
    <row r="17" spans="1:10" x14ac:dyDescent="0.2">
      <c r="A17" s="11"/>
      <c r="B17" s="11" t="s">
        <v>207</v>
      </c>
      <c r="C17" s="760">
        <v>0</v>
      </c>
      <c r="D17" s="142">
        <v>-100</v>
      </c>
      <c r="E17" s="737">
        <v>0</v>
      </c>
      <c r="F17" s="142">
        <v>-100</v>
      </c>
      <c r="G17" s="737">
        <v>83.998820000000009</v>
      </c>
      <c r="H17" s="142">
        <v>26.829802281639815</v>
      </c>
      <c r="I17" s="761">
        <v>0.19746767548793265</v>
      </c>
    </row>
    <row r="18" spans="1:10" x14ac:dyDescent="0.2">
      <c r="A18" s="11"/>
      <c r="B18" s="11" t="s">
        <v>540</v>
      </c>
      <c r="C18" s="760">
        <v>0</v>
      </c>
      <c r="D18" s="412" t="s">
        <v>142</v>
      </c>
      <c r="E18" s="737">
        <v>0</v>
      </c>
      <c r="F18" s="412" t="s">
        <v>142</v>
      </c>
      <c r="G18" s="737">
        <v>45.164699999999996</v>
      </c>
      <c r="H18" s="412">
        <v>-95.655936664376625</v>
      </c>
      <c r="I18" s="761">
        <v>0.10617492392285784</v>
      </c>
    </row>
    <row r="19" spans="1:10" x14ac:dyDescent="0.2">
      <c r="A19" s="11"/>
      <c r="B19" s="11" t="s">
        <v>651</v>
      </c>
      <c r="C19" s="760">
        <v>210.86197999999999</v>
      </c>
      <c r="D19" s="142">
        <v>-34.499040248790735</v>
      </c>
      <c r="E19" s="737">
        <v>2111.2260300000003</v>
      </c>
      <c r="F19" s="142">
        <v>8.9231525162160938</v>
      </c>
      <c r="G19" s="737">
        <v>4228.4679299999998</v>
      </c>
      <c r="H19" s="142">
        <v>-21.103223826209295</v>
      </c>
      <c r="I19" s="762">
        <v>9.9404459849837199</v>
      </c>
    </row>
    <row r="20" spans="1:10" x14ac:dyDescent="0.2">
      <c r="A20" s="11"/>
      <c r="B20" s="11" t="s">
        <v>208</v>
      </c>
      <c r="C20" s="760">
        <v>52.34789</v>
      </c>
      <c r="D20" s="142" t="s">
        <v>142</v>
      </c>
      <c r="E20" s="737">
        <v>178.41540999999998</v>
      </c>
      <c r="F20" s="142" t="s">
        <v>142</v>
      </c>
      <c r="G20" s="737">
        <v>200.99588</v>
      </c>
      <c r="H20" s="142">
        <v>-60.170656974898996</v>
      </c>
      <c r="I20" s="761">
        <v>0.47250889008025887</v>
      </c>
    </row>
    <row r="21" spans="1:10" x14ac:dyDescent="0.2">
      <c r="A21" s="11"/>
      <c r="B21" s="11" t="s">
        <v>237</v>
      </c>
      <c r="C21" s="760">
        <v>99.645049999999998</v>
      </c>
      <c r="D21" s="142" t="s">
        <v>142</v>
      </c>
      <c r="E21" s="737">
        <v>99.645049999999998</v>
      </c>
      <c r="F21" s="142" t="s">
        <v>142</v>
      </c>
      <c r="G21" s="737">
        <v>267.55743999999999</v>
      </c>
      <c r="H21" s="142">
        <v>-2.9290274372154532</v>
      </c>
      <c r="I21" s="762">
        <v>0.62898438021274594</v>
      </c>
    </row>
    <row r="22" spans="1:10" x14ac:dyDescent="0.2">
      <c r="A22" s="11"/>
      <c r="B22" s="11" t="s">
        <v>657</v>
      </c>
      <c r="C22" s="760">
        <v>0</v>
      </c>
      <c r="D22" s="142">
        <v>-100</v>
      </c>
      <c r="E22" s="737">
        <v>0.54642000000000013</v>
      </c>
      <c r="F22" s="142">
        <v>-2.7358977553890051</v>
      </c>
      <c r="G22" s="737">
        <v>1.9946300000000001</v>
      </c>
      <c r="H22" s="142">
        <v>38.519819994999864</v>
      </c>
      <c r="I22" s="762">
        <v>4.689053364779352E-3</v>
      </c>
    </row>
    <row r="23" spans="1:10" x14ac:dyDescent="0.2">
      <c r="A23" s="11"/>
      <c r="B23" s="11" t="s">
        <v>238</v>
      </c>
      <c r="C23" s="760">
        <v>0</v>
      </c>
      <c r="D23" s="142" t="s">
        <v>142</v>
      </c>
      <c r="E23" s="737">
        <v>0</v>
      </c>
      <c r="F23" s="142" t="s">
        <v>142</v>
      </c>
      <c r="G23" s="737">
        <v>1054.77682</v>
      </c>
      <c r="H23" s="142" t="s">
        <v>142</v>
      </c>
      <c r="I23" s="761">
        <v>2.4796101517134828</v>
      </c>
    </row>
    <row r="24" spans="1:10" x14ac:dyDescent="0.2">
      <c r="A24" s="160" t="s">
        <v>438</v>
      </c>
      <c r="B24" s="703"/>
      <c r="C24" s="766">
        <v>5264.9008200000026</v>
      </c>
      <c r="D24" s="147">
        <v>172.78042019970391</v>
      </c>
      <c r="E24" s="766">
        <v>12713.31976</v>
      </c>
      <c r="F24" s="147">
        <v>77.233179197366923</v>
      </c>
      <c r="G24" s="766">
        <v>23177.807230000002</v>
      </c>
      <c r="H24" s="147">
        <v>-40.124452574800955</v>
      </c>
      <c r="I24" s="767">
        <v>54.487285852533397</v>
      </c>
    </row>
    <row r="25" spans="1:10" x14ac:dyDescent="0.2">
      <c r="A25" s="11"/>
      <c r="B25" s="11" t="s">
        <v>669</v>
      </c>
      <c r="C25" s="760">
        <v>0</v>
      </c>
      <c r="D25" s="142" t="s">
        <v>142</v>
      </c>
      <c r="E25" s="737">
        <v>0</v>
      </c>
      <c r="F25" s="142">
        <v>-100</v>
      </c>
      <c r="G25" s="737">
        <v>0</v>
      </c>
      <c r="H25" s="142">
        <v>-100</v>
      </c>
      <c r="I25" s="761">
        <v>0</v>
      </c>
    </row>
    <row r="26" spans="1:10" ht="14.25" customHeight="1" x14ac:dyDescent="0.2">
      <c r="A26" s="11"/>
      <c r="B26" s="11" t="s">
        <v>215</v>
      </c>
      <c r="C26" s="760">
        <v>0</v>
      </c>
      <c r="D26" s="142" t="s">
        <v>142</v>
      </c>
      <c r="E26" s="737">
        <v>0</v>
      </c>
      <c r="F26" s="142" t="s">
        <v>142</v>
      </c>
      <c r="G26" s="737">
        <v>2332.5676600000002</v>
      </c>
      <c r="H26" s="142" t="s">
        <v>142</v>
      </c>
      <c r="I26" s="761">
        <v>5.4834902887746093</v>
      </c>
    </row>
    <row r="27" spans="1:10" x14ac:dyDescent="0.2">
      <c r="A27" s="11"/>
      <c r="B27" s="11" t="s">
        <v>241</v>
      </c>
      <c r="C27" s="760">
        <v>738</v>
      </c>
      <c r="D27" s="142">
        <v>-5.384615384615385</v>
      </c>
      <c r="E27" s="737">
        <v>3066</v>
      </c>
      <c r="F27" s="142">
        <v>8.569405099150142</v>
      </c>
      <c r="G27" s="737">
        <v>9945</v>
      </c>
      <c r="H27" s="142">
        <v>5.5040882378015628</v>
      </c>
      <c r="I27" s="762">
        <v>23.379090714934925</v>
      </c>
    </row>
    <row r="28" spans="1:10" x14ac:dyDescent="0.2">
      <c r="A28" s="11"/>
      <c r="B28" s="768" t="s">
        <v>322</v>
      </c>
      <c r="C28" s="763">
        <v>738</v>
      </c>
      <c r="D28" s="412">
        <v>-5.384615384615385</v>
      </c>
      <c r="E28" s="764">
        <v>3066</v>
      </c>
      <c r="F28" s="412">
        <v>8.569405099150142</v>
      </c>
      <c r="G28" s="764">
        <v>9945</v>
      </c>
      <c r="H28" s="412">
        <v>5.5172413793103452</v>
      </c>
      <c r="I28" s="765">
        <v>23.379090714934925</v>
      </c>
    </row>
    <row r="29" spans="1:10" ht="14.25" customHeight="1" x14ac:dyDescent="0.2">
      <c r="A29" s="11"/>
      <c r="B29" s="768" t="s">
        <v>319</v>
      </c>
      <c r="C29" s="763">
        <v>0</v>
      </c>
      <c r="D29" s="412" t="s">
        <v>142</v>
      </c>
      <c r="E29" s="764">
        <v>0</v>
      </c>
      <c r="F29" s="412" t="s">
        <v>142</v>
      </c>
      <c r="G29" s="764">
        <v>0</v>
      </c>
      <c r="H29" s="412">
        <v>-100</v>
      </c>
      <c r="I29" s="765">
        <v>0</v>
      </c>
    </row>
    <row r="30" spans="1:10" ht="14.25" customHeight="1" x14ac:dyDescent="0.2">
      <c r="A30" s="11"/>
      <c r="B30" s="11" t="s">
        <v>217</v>
      </c>
      <c r="C30" s="760">
        <v>28.446060000000003</v>
      </c>
      <c r="D30" s="142" t="s">
        <v>142</v>
      </c>
      <c r="E30" s="737">
        <v>28.446060000000003</v>
      </c>
      <c r="F30" s="142" t="s">
        <v>142</v>
      </c>
      <c r="G30" s="737">
        <v>28.446060000000003</v>
      </c>
      <c r="H30" s="142" t="s">
        <v>142</v>
      </c>
      <c r="I30" s="761">
        <v>6.6872098262692997E-2</v>
      </c>
    </row>
    <row r="31" spans="1:10" ht="14.25" customHeight="1" x14ac:dyDescent="0.2">
      <c r="A31" s="160" t="s">
        <v>439</v>
      </c>
      <c r="B31" s="703"/>
      <c r="C31" s="766">
        <v>766.4460600000001</v>
      </c>
      <c r="D31" s="147">
        <v>-1.7376846153846084</v>
      </c>
      <c r="E31" s="766">
        <v>3094.4460600000002</v>
      </c>
      <c r="F31" s="147">
        <v>4.5581282792295754</v>
      </c>
      <c r="G31" s="766">
        <v>12306.013720000001</v>
      </c>
      <c r="H31" s="147">
        <v>28.700821892614158</v>
      </c>
      <c r="I31" s="767">
        <v>28.929453101972229</v>
      </c>
      <c r="J31" s="428"/>
    </row>
    <row r="32" spans="1:10" ht="14.25" customHeight="1" x14ac:dyDescent="0.2">
      <c r="A32" s="11"/>
      <c r="B32" s="11" t="s">
        <v>231</v>
      </c>
      <c r="C32" s="760">
        <v>0</v>
      </c>
      <c r="D32" s="142">
        <v>-100</v>
      </c>
      <c r="E32" s="737">
        <v>0</v>
      </c>
      <c r="F32" s="142">
        <v>-100</v>
      </c>
      <c r="G32" s="737">
        <v>84.078389999999999</v>
      </c>
      <c r="H32" s="142">
        <v>-44.213077480017709</v>
      </c>
      <c r="I32" s="762">
        <v>0.19765473172203896</v>
      </c>
      <c r="J32" s="428"/>
    </row>
    <row r="33" spans="1:9" ht="14.25" customHeight="1" x14ac:dyDescent="0.2">
      <c r="A33" s="160" t="s">
        <v>300</v>
      </c>
      <c r="B33" s="703"/>
      <c r="C33" s="766">
        <v>0</v>
      </c>
      <c r="D33" s="147">
        <v>-100</v>
      </c>
      <c r="E33" s="766">
        <v>0</v>
      </c>
      <c r="F33" s="147">
        <v>-100</v>
      </c>
      <c r="G33" s="766">
        <v>84.078389999999999</v>
      </c>
      <c r="H33" s="147">
        <v>-44.213077480017709</v>
      </c>
      <c r="I33" s="767">
        <v>0.19765473172203896</v>
      </c>
    </row>
    <row r="34" spans="1:9" ht="14.25" customHeight="1" x14ac:dyDescent="0.2">
      <c r="A34" s="11"/>
      <c r="B34" s="11" t="s">
        <v>561</v>
      </c>
      <c r="C34" s="760">
        <v>0</v>
      </c>
      <c r="D34" s="142" t="s">
        <v>142</v>
      </c>
      <c r="E34" s="737">
        <v>0</v>
      </c>
      <c r="F34" s="142" t="s">
        <v>142</v>
      </c>
      <c r="G34" s="737">
        <v>676.63525000000004</v>
      </c>
      <c r="H34" s="142" t="s">
        <v>142</v>
      </c>
      <c r="I34" s="761">
        <v>1.5906603208318424</v>
      </c>
    </row>
    <row r="35" spans="1:9" ht="15.75" customHeight="1" x14ac:dyDescent="0.2">
      <c r="A35" s="11"/>
      <c r="B35" s="11" t="s">
        <v>202</v>
      </c>
      <c r="C35" s="760">
        <v>0</v>
      </c>
      <c r="D35" s="142" t="s">
        <v>142</v>
      </c>
      <c r="E35" s="737">
        <v>0</v>
      </c>
      <c r="F35" s="142">
        <v>-100</v>
      </c>
      <c r="G35" s="737">
        <v>0</v>
      </c>
      <c r="H35" s="142">
        <v>-100</v>
      </c>
      <c r="I35" s="761">
        <v>0</v>
      </c>
    </row>
    <row r="36" spans="1:9" s="1" customFormat="1" ht="14.25" customHeight="1" x14ac:dyDescent="0.2">
      <c r="A36" s="11"/>
      <c r="B36" s="11" t="s">
        <v>653</v>
      </c>
      <c r="C36" s="760">
        <v>0</v>
      </c>
      <c r="D36" s="142" t="s">
        <v>142</v>
      </c>
      <c r="E36" s="764">
        <v>0</v>
      </c>
      <c r="F36" s="142" t="s">
        <v>142</v>
      </c>
      <c r="G36" s="764">
        <v>0</v>
      </c>
      <c r="H36" s="142">
        <v>-100</v>
      </c>
      <c r="I36" s="761">
        <v>0</v>
      </c>
    </row>
    <row r="37" spans="1:9" s="1" customFormat="1" x14ac:dyDescent="0.2">
      <c r="A37" s="11"/>
      <c r="B37" s="11" t="s">
        <v>203</v>
      </c>
      <c r="C37" s="760">
        <v>0</v>
      </c>
      <c r="D37" s="142" t="s">
        <v>142</v>
      </c>
      <c r="E37" s="764">
        <v>0</v>
      </c>
      <c r="F37" s="142">
        <v>-100</v>
      </c>
      <c r="G37" s="764">
        <v>0</v>
      </c>
      <c r="H37" s="142">
        <v>-100</v>
      </c>
      <c r="I37" s="761">
        <v>0</v>
      </c>
    </row>
    <row r="38" spans="1:9" s="1" customFormat="1" x14ac:dyDescent="0.2">
      <c r="A38" s="11"/>
      <c r="B38" s="11" t="s">
        <v>654</v>
      </c>
      <c r="C38" s="760">
        <v>0</v>
      </c>
      <c r="D38" s="142" t="s">
        <v>142</v>
      </c>
      <c r="E38" s="737">
        <v>0</v>
      </c>
      <c r="F38" s="142" t="s">
        <v>142</v>
      </c>
      <c r="G38" s="737">
        <v>882.99936000000002</v>
      </c>
      <c r="H38" s="142">
        <v>-74.373587504422204</v>
      </c>
      <c r="I38" s="762">
        <v>2.0757890536620893</v>
      </c>
    </row>
    <row r="39" spans="1:9" s="1" customFormat="1" x14ac:dyDescent="0.2">
      <c r="A39" s="160" t="s">
        <v>655</v>
      </c>
      <c r="B39" s="703"/>
      <c r="C39" s="766">
        <v>0</v>
      </c>
      <c r="D39" s="147" t="s">
        <v>142</v>
      </c>
      <c r="E39" s="766">
        <v>0</v>
      </c>
      <c r="F39" s="147">
        <v>-100</v>
      </c>
      <c r="G39" s="766">
        <v>1559.6346099999998</v>
      </c>
      <c r="H39" s="147">
        <v>-65.47832976913557</v>
      </c>
      <c r="I39" s="767">
        <v>3.6664493744939319</v>
      </c>
    </row>
    <row r="40" spans="1:9" s="1" customFormat="1" x14ac:dyDescent="0.2">
      <c r="A40" s="11"/>
      <c r="B40" s="11" t="s">
        <v>533</v>
      </c>
      <c r="C40" s="760">
        <v>0</v>
      </c>
      <c r="D40" s="142" t="s">
        <v>142</v>
      </c>
      <c r="E40" s="764">
        <v>0</v>
      </c>
      <c r="F40" s="142" t="s">
        <v>142</v>
      </c>
      <c r="G40" s="764">
        <v>902.40485000000001</v>
      </c>
      <c r="H40" s="142">
        <v>-21.609974277976718</v>
      </c>
      <c r="I40" s="761">
        <v>2.12140823024105</v>
      </c>
    </row>
    <row r="41" spans="1:9" s="1" customFormat="1" x14ac:dyDescent="0.2">
      <c r="A41" s="11"/>
      <c r="B41" s="11" t="s">
        <v>633</v>
      </c>
      <c r="C41" s="760">
        <v>0</v>
      </c>
      <c r="D41" s="142" t="s">
        <v>142</v>
      </c>
      <c r="E41" s="764">
        <v>0</v>
      </c>
      <c r="F41" s="142" t="s">
        <v>142</v>
      </c>
      <c r="G41" s="764">
        <v>0</v>
      </c>
      <c r="H41" s="142">
        <v>-100</v>
      </c>
      <c r="I41" s="761">
        <v>0</v>
      </c>
    </row>
    <row r="42" spans="1:9" s="1" customFormat="1" ht="14.25" customHeight="1" x14ac:dyDescent="0.2">
      <c r="A42" s="160" t="s">
        <v>455</v>
      </c>
      <c r="B42" s="703"/>
      <c r="C42" s="766">
        <v>0</v>
      </c>
      <c r="D42" s="147" t="s">
        <v>142</v>
      </c>
      <c r="E42" s="766">
        <v>0</v>
      </c>
      <c r="F42" s="147" t="s">
        <v>142</v>
      </c>
      <c r="G42" s="766">
        <v>902.40485000000001</v>
      </c>
      <c r="H42" s="147">
        <v>-56.813560947551522</v>
      </c>
      <c r="I42" s="767">
        <v>2.12140823024105</v>
      </c>
    </row>
    <row r="43" spans="1:9" s="1" customFormat="1" ht="14.25" customHeight="1" x14ac:dyDescent="0.2">
      <c r="A43" s="160" t="s">
        <v>656</v>
      </c>
      <c r="B43" s="703"/>
      <c r="C43" s="766">
        <v>439.54796999999996</v>
      </c>
      <c r="D43" s="147">
        <v>96.995988891266194</v>
      </c>
      <c r="E43" s="766">
        <v>1672.9709</v>
      </c>
      <c r="F43" s="147">
        <v>106.16894842234818</v>
      </c>
      <c r="G43" s="766">
        <v>4508.07143</v>
      </c>
      <c r="H43" s="147">
        <v>108.4107904095774</v>
      </c>
      <c r="I43" s="767">
        <v>10.597748709037345</v>
      </c>
    </row>
    <row r="44" spans="1:9" s="1" customFormat="1" x14ac:dyDescent="0.2">
      <c r="A44" s="745" t="s">
        <v>114</v>
      </c>
      <c r="B44" s="658"/>
      <c r="C44" s="746">
        <v>6470.8948500000006</v>
      </c>
      <c r="D44" s="659">
        <v>118.76564427130221</v>
      </c>
      <c r="E44" s="746">
        <v>17480.736719999997</v>
      </c>
      <c r="F44" s="659">
        <v>54.295401076383243</v>
      </c>
      <c r="G44" s="746">
        <v>42538.010230000007</v>
      </c>
      <c r="H44" s="659">
        <v>-25.623583793199924</v>
      </c>
      <c r="I44" s="746">
        <v>100</v>
      </c>
    </row>
    <row r="45" spans="1:9" s="1" customFormat="1" x14ac:dyDescent="0.2">
      <c r="A45" s="747"/>
      <c r="B45" s="748" t="s">
        <v>322</v>
      </c>
      <c r="C45" s="749">
        <v>5364.3150300000034</v>
      </c>
      <c r="D45" s="528">
        <v>157.91330522612026</v>
      </c>
      <c r="E45" s="749">
        <v>14212.376170000001</v>
      </c>
      <c r="F45" s="528">
        <v>71.193854405439154</v>
      </c>
      <c r="G45" s="749">
        <v>28377.424880000002</v>
      </c>
      <c r="H45" s="528">
        <v>-30.517989119589039</v>
      </c>
      <c r="I45" s="749">
        <v>66.71074816749838</v>
      </c>
    </row>
    <row r="46" spans="1:9" s="1" customFormat="1" ht="14.25" customHeight="1" x14ac:dyDescent="0.2">
      <c r="A46" s="748"/>
      <c r="B46" s="748" t="s">
        <v>319</v>
      </c>
      <c r="C46" s="749">
        <v>1106.5798199999999</v>
      </c>
      <c r="D46" s="528">
        <v>26.031126474701257</v>
      </c>
      <c r="E46" s="749">
        <v>3268.3605499999999</v>
      </c>
      <c r="F46" s="528">
        <v>7.9566055450523212</v>
      </c>
      <c r="G46" s="749">
        <v>14160.585349999999</v>
      </c>
      <c r="H46" s="528">
        <v>-13.398732710115793</v>
      </c>
      <c r="I46" s="749">
        <v>33.289251832501613</v>
      </c>
    </row>
    <row r="47" spans="1:9" s="1" customFormat="1" ht="14.25" customHeight="1" x14ac:dyDescent="0.2">
      <c r="A47" s="750"/>
      <c r="B47" s="750" t="s">
        <v>442</v>
      </c>
      <c r="C47" s="751">
        <v>5261.2948200000019</v>
      </c>
      <c r="D47" s="530">
        <v>222.9188214991344</v>
      </c>
      <c r="E47" s="751">
        <v>12687.836820000002</v>
      </c>
      <c r="F47" s="530">
        <v>84.527952454633009</v>
      </c>
      <c r="G47" s="751">
        <v>23210.853370000001</v>
      </c>
      <c r="H47" s="530">
        <v>-41.198358326124847</v>
      </c>
      <c r="I47" s="751">
        <v>54.564971996810762</v>
      </c>
    </row>
    <row r="48" spans="1:9" s="1" customFormat="1" x14ac:dyDescent="0.2">
      <c r="A48" s="750"/>
      <c r="B48" s="750" t="s">
        <v>443</v>
      </c>
      <c r="C48" s="751">
        <v>1209.6000299999985</v>
      </c>
      <c r="D48" s="530">
        <v>-8.9580613920254564</v>
      </c>
      <c r="E48" s="751">
        <v>4792.8998999999967</v>
      </c>
      <c r="F48" s="530">
        <v>7.6194908748093013</v>
      </c>
      <c r="G48" s="751">
        <v>19327.156860000003</v>
      </c>
      <c r="H48" s="530">
        <v>9.0713592715810183</v>
      </c>
      <c r="I48" s="751">
        <v>45.435028003189231</v>
      </c>
    </row>
    <row r="49" spans="1:9" s="1" customFormat="1" x14ac:dyDescent="0.2">
      <c r="A49" s="748"/>
      <c r="B49" s="748" t="s">
        <v>444</v>
      </c>
      <c r="C49" s="749">
        <v>5208.9469300000028</v>
      </c>
      <c r="D49" s="528">
        <v>179.68426819830773</v>
      </c>
      <c r="E49" s="749">
        <v>12467.679790000002</v>
      </c>
      <c r="F49" s="528">
        <v>81.19019174049285</v>
      </c>
      <c r="G49" s="749">
        <v>21418.941000000003</v>
      </c>
      <c r="H49" s="528">
        <v>-42.702636994660658</v>
      </c>
      <c r="I49" s="749">
        <v>50.352475078616287</v>
      </c>
    </row>
    <row r="50" spans="1:9" s="1" customFormat="1" x14ac:dyDescent="0.2">
      <c r="A50" s="80" t="s">
        <v>684</v>
      </c>
      <c r="B50" s="717"/>
      <c r="G50" s="613"/>
      <c r="I50" s="161" t="s">
        <v>220</v>
      </c>
    </row>
    <row r="51" spans="1:9" s="1" customFormat="1" x14ac:dyDescent="0.2">
      <c r="A51" s="80" t="s">
        <v>691</v>
      </c>
      <c r="B51" s="717"/>
      <c r="G51" s="613"/>
      <c r="I51" s="161"/>
    </row>
    <row r="52" spans="1:9" s="1" customFormat="1" x14ac:dyDescent="0.2">
      <c r="A52" s="718" t="s">
        <v>658</v>
      </c>
      <c r="G52" s="613"/>
    </row>
    <row r="53" spans="1:9" s="1" customFormat="1" x14ac:dyDescent="0.2">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sheetData>
  <mergeCells count="6">
    <mergeCell ref="A1:G2"/>
    <mergeCell ref="C3:D3"/>
    <mergeCell ref="E3:F3"/>
    <mergeCell ref="A3:A4"/>
    <mergeCell ref="B3:B4"/>
    <mergeCell ref="G3:I3"/>
  </mergeCells>
  <conditionalFormatting sqref="D36:D37 D44:H46">
    <cfRule type="cellIs" dxfId="42" priority="4" operator="between">
      <formula>0.049</formula>
      <formula>0</formula>
    </cfRule>
  </conditionalFormatting>
  <conditionalFormatting sqref="D44:E49 G44:G49">
    <cfRule type="cellIs" dxfId="41" priority="51" operator="between">
      <formula>0.00000001</formula>
      <formula>1</formula>
    </cfRule>
  </conditionalFormatting>
  <conditionalFormatting sqref="D44:G48">
    <cfRule type="cellIs" dxfId="40" priority="39" operator="between">
      <formula>0.00000001</formula>
      <formula>1</formula>
    </cfRule>
  </conditionalFormatting>
  <conditionalFormatting sqref="D24:H24 F25 H25 D25:D26 F26:H26">
    <cfRule type="cellIs" dxfId="39" priority="19" operator="between">
      <formula>0.049</formula>
      <formula>0</formula>
    </cfRule>
  </conditionalFormatting>
  <conditionalFormatting sqref="D30:H31 D33 F33:H33">
    <cfRule type="cellIs" dxfId="38" priority="6" operator="between">
      <formula>0.049</formula>
      <formula>0</formula>
    </cfRule>
  </conditionalFormatting>
  <conditionalFormatting sqref="D34:H35">
    <cfRule type="cellIs" dxfId="37" priority="35" operator="between">
      <formula>0.00000001</formula>
      <formula>1</formula>
    </cfRule>
  </conditionalFormatting>
  <conditionalFormatting sqref="F36:F37 H36:H37">
    <cfRule type="cellIs" dxfId="36" priority="5" operator="between">
      <formula>0.049</formula>
      <formula>0</formula>
    </cfRule>
  </conditionalFormatting>
  <conditionalFormatting sqref="F40:F41 H40:H41">
    <cfRule type="cellIs" dxfId="35" priority="14" operator="between">
      <formula>0.049</formula>
      <formula>0</formula>
    </cfRule>
  </conditionalFormatting>
  <conditionalFormatting sqref="F44:F47">
    <cfRule type="cellIs" dxfId="34" priority="22" operator="between">
      <formula>0.00000001</formula>
      <formula>1</formula>
    </cfRule>
  </conditionalFormatting>
  <conditionalFormatting sqref="F39:H39 D39:D43">
    <cfRule type="cellIs" dxfId="33" priority="1" operator="between">
      <formula>0.049</formula>
      <formula>0</formula>
    </cfRule>
  </conditionalFormatting>
  <conditionalFormatting sqref="F42:H44">
    <cfRule type="cellIs" dxfId="32" priority="2" operator="between">
      <formula>0.049</formula>
      <formula>0</formula>
    </cfRule>
  </conditionalFormatting>
  <conditionalFormatting sqref="H44:H47">
    <cfRule type="cellIs" dxfId="31" priority="20" operator="between">
      <formula>0.00000001</formula>
      <formula>1</formula>
    </cfRule>
  </conditionalFormatting>
  <conditionalFormatting sqref="I7:I8 I10:I19 I21:I35 I38:I49">
    <cfRule type="cellIs" dxfId="30" priority="78"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7" t="s">
        <v>338</v>
      </c>
      <c r="B1" s="817"/>
      <c r="C1" s="817"/>
      <c r="D1" s="817"/>
      <c r="E1" s="817"/>
      <c r="F1" s="817"/>
      <c r="G1" s="1"/>
      <c r="H1" s="1"/>
      <c r="I1" s="1"/>
    </row>
    <row r="2" spans="1:12" x14ac:dyDescent="0.2">
      <c r="A2" s="818"/>
      <c r="B2" s="818"/>
      <c r="C2" s="818"/>
      <c r="D2" s="818"/>
      <c r="E2" s="818"/>
      <c r="F2" s="818"/>
      <c r="G2" s="10"/>
      <c r="H2" s="55" t="s">
        <v>463</v>
      </c>
      <c r="I2" s="1"/>
    </row>
    <row r="3" spans="1:12" x14ac:dyDescent="0.2">
      <c r="A3" s="11"/>
      <c r="B3" s="784">
        <f>INDICE!A3</f>
        <v>45777</v>
      </c>
      <c r="C3" s="785">
        <v>41671</v>
      </c>
      <c r="D3" s="785" t="s">
        <v>115</v>
      </c>
      <c r="E3" s="785"/>
      <c r="F3" s="785" t="s">
        <v>116</v>
      </c>
      <c r="G3" s="785"/>
      <c r="H3" s="785"/>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5364.3150300000034</v>
      </c>
      <c r="C5" s="663">
        <v>157.91330522612031</v>
      </c>
      <c r="D5" s="226">
        <v>14212.376170000003</v>
      </c>
      <c r="E5" s="227">
        <v>71.193854405439183</v>
      </c>
      <c r="F5" s="226">
        <v>28377.424880000002</v>
      </c>
      <c r="G5" s="227">
        <v>-30.517989119589011</v>
      </c>
      <c r="H5" s="227">
        <v>66.71074816749838</v>
      </c>
      <c r="I5" s="1"/>
    </row>
    <row r="6" spans="1:12" x14ac:dyDescent="0.2">
      <c r="A6" s="3" t="s">
        <v>328</v>
      </c>
      <c r="B6" s="709">
        <v>738</v>
      </c>
      <c r="C6" s="437">
        <v>-5.384615384615385</v>
      </c>
      <c r="D6" s="429">
        <v>3066</v>
      </c>
      <c r="E6" s="437">
        <v>8.569405099150142</v>
      </c>
      <c r="F6" s="429">
        <v>9945</v>
      </c>
      <c r="G6" s="437">
        <v>5.5172413793103452</v>
      </c>
      <c r="H6" s="714">
        <v>23.379090714934925</v>
      </c>
      <c r="I6" s="1"/>
    </row>
    <row r="7" spans="1:12" x14ac:dyDescent="0.2">
      <c r="A7" s="3" t="s">
        <v>515</v>
      </c>
      <c r="B7" s="710">
        <v>210.86197999999999</v>
      </c>
      <c r="C7" s="437">
        <v>-34.499040248790735</v>
      </c>
      <c r="D7" s="431">
        <v>2111.2260300000003</v>
      </c>
      <c r="E7" s="437">
        <v>8.9231525162160796</v>
      </c>
      <c r="F7" s="431">
        <v>4228.4679299999998</v>
      </c>
      <c r="G7" s="437">
        <v>-21.103223826209295</v>
      </c>
      <c r="H7" s="715">
        <v>9.9404459849837199</v>
      </c>
      <c r="I7" s="166"/>
      <c r="J7" s="166"/>
    </row>
    <row r="8" spans="1:12" x14ac:dyDescent="0.2">
      <c r="A8" s="3" t="s">
        <v>516</v>
      </c>
      <c r="B8" s="710">
        <v>4415.4530500000028</v>
      </c>
      <c r="C8" s="437">
        <v>351.49222040621385</v>
      </c>
      <c r="D8" s="431">
        <v>9035.1501399999997</v>
      </c>
      <c r="E8" s="437">
        <v>155.25557739918736</v>
      </c>
      <c r="F8" s="431">
        <v>14203.956950000002</v>
      </c>
      <c r="G8" s="437">
        <v>-45.488701597868683</v>
      </c>
      <c r="H8" s="715">
        <v>33.39121146757973</v>
      </c>
      <c r="I8" s="166"/>
      <c r="J8" s="166"/>
    </row>
    <row r="9" spans="1:12" x14ac:dyDescent="0.2">
      <c r="A9" s="482" t="s">
        <v>650</v>
      </c>
      <c r="B9" s="411">
        <v>1106.5798199999999</v>
      </c>
      <c r="C9" s="413">
        <v>26.031126474701271</v>
      </c>
      <c r="D9" s="411">
        <v>3268.3605499999999</v>
      </c>
      <c r="E9" s="413">
        <v>7.9566055450523381</v>
      </c>
      <c r="F9" s="411">
        <v>14160.585349999999</v>
      </c>
      <c r="G9" s="413">
        <v>-12.981902289690417</v>
      </c>
      <c r="H9" s="413">
        <v>33.289251832501613</v>
      </c>
      <c r="I9" s="166"/>
      <c r="J9" s="166"/>
    </row>
    <row r="10" spans="1:12" x14ac:dyDescent="0.2">
      <c r="A10" s="3" t="s">
        <v>330</v>
      </c>
      <c r="B10" s="709">
        <v>159.80300000000003</v>
      </c>
      <c r="C10" s="437">
        <v>-52.75606566878195</v>
      </c>
      <c r="D10" s="429">
        <v>822.35203000000001</v>
      </c>
      <c r="E10" s="437">
        <v>-27.553567038685472</v>
      </c>
      <c r="F10" s="429">
        <v>3117.91273</v>
      </c>
      <c r="G10" s="437">
        <v>10.536503617498726</v>
      </c>
      <c r="H10" s="715">
        <v>7.3297098598210555</v>
      </c>
      <c r="I10" s="166"/>
      <c r="J10" s="166"/>
    </row>
    <row r="11" spans="1:12" x14ac:dyDescent="0.2">
      <c r="A11" s="3" t="s">
        <v>331</v>
      </c>
      <c r="B11" s="710">
        <v>58.529660000000007</v>
      </c>
      <c r="C11" s="430">
        <v>-0.43708933037643155</v>
      </c>
      <c r="D11" s="431">
        <v>239.19618000000003</v>
      </c>
      <c r="E11" s="437">
        <v>7.4248267949102411</v>
      </c>
      <c r="F11" s="431">
        <v>714.35135000000002</v>
      </c>
      <c r="G11" s="438">
        <v>-63.342171102575449</v>
      </c>
      <c r="H11" s="704">
        <v>1.6793247877311444</v>
      </c>
      <c r="I11" s="1"/>
      <c r="J11" s="437"/>
      <c r="L11" s="437"/>
    </row>
    <row r="12" spans="1:12" x14ac:dyDescent="0.2">
      <c r="A12" s="3" t="s">
        <v>332</v>
      </c>
      <c r="B12" s="709">
        <v>333.83481</v>
      </c>
      <c r="C12" s="437">
        <v>1219.7941762741721</v>
      </c>
      <c r="D12" s="429">
        <v>780.23005000000001</v>
      </c>
      <c r="E12" s="437">
        <v>2766.9918763118135</v>
      </c>
      <c r="F12" s="429">
        <v>2059.9173599999999</v>
      </c>
      <c r="G12" s="437">
        <v>-47.507301676878484</v>
      </c>
      <c r="H12" s="715">
        <v>4.8425334162603573</v>
      </c>
      <c r="I12" s="166"/>
      <c r="J12" s="166"/>
    </row>
    <row r="13" spans="1:12" x14ac:dyDescent="0.2">
      <c r="A13" s="3" t="s">
        <v>333</v>
      </c>
      <c r="B13" s="713">
        <v>189.93201999999999</v>
      </c>
      <c r="C13" s="430">
        <v>392.83363220985001</v>
      </c>
      <c r="D13" s="429">
        <v>872.02270999999996</v>
      </c>
      <c r="E13" s="437">
        <v>-11.697654852053061</v>
      </c>
      <c r="F13" s="429">
        <v>3614.0003900000006</v>
      </c>
      <c r="G13" s="437">
        <v>134.39112336655299</v>
      </c>
      <c r="H13" s="704">
        <v>8.495931921731545</v>
      </c>
      <c r="I13" s="166"/>
      <c r="J13" s="166"/>
    </row>
    <row r="14" spans="1:12" x14ac:dyDescent="0.2">
      <c r="A14" s="3" t="s">
        <v>334</v>
      </c>
      <c r="B14" s="709">
        <v>129.41696999999999</v>
      </c>
      <c r="C14" s="430">
        <v>40.216333884337985</v>
      </c>
      <c r="D14" s="429">
        <v>257.69268</v>
      </c>
      <c r="E14" s="438">
        <v>175.66000624504784</v>
      </c>
      <c r="F14" s="429">
        <v>1566.4890199999998</v>
      </c>
      <c r="G14" s="438">
        <v>89.263042604575347</v>
      </c>
      <c r="H14" s="715">
        <v>3.682562986679689</v>
      </c>
      <c r="I14" s="1"/>
      <c r="J14" s="166"/>
    </row>
    <row r="15" spans="1:12" x14ac:dyDescent="0.2">
      <c r="A15" s="3" t="s">
        <v>648</v>
      </c>
      <c r="B15" s="709">
        <v>3.2804199999999994</v>
      </c>
      <c r="C15" s="430">
        <v>-98.984725133585187</v>
      </c>
      <c r="D15" s="429">
        <v>7.2516900000000009</v>
      </c>
      <c r="E15" s="438">
        <v>-97.827464615624109</v>
      </c>
      <c r="F15" s="429">
        <v>826.64267000000018</v>
      </c>
      <c r="G15" s="438">
        <v>145.47334117762225</v>
      </c>
      <c r="H15" s="704">
        <v>1.9433035666934158</v>
      </c>
      <c r="I15" s="1"/>
      <c r="J15" s="166"/>
    </row>
    <row r="16" spans="1:12" x14ac:dyDescent="0.2">
      <c r="A16" s="3" t="s">
        <v>335</v>
      </c>
      <c r="B16" s="709">
        <v>231.78294000000002</v>
      </c>
      <c r="C16" s="495">
        <v>13177.211694888072</v>
      </c>
      <c r="D16" s="429">
        <v>289.61521000000005</v>
      </c>
      <c r="E16" s="495">
        <v>27.209706750466054</v>
      </c>
      <c r="F16" s="429">
        <v>2261.2718300000001</v>
      </c>
      <c r="G16" s="437">
        <v>-53.598206665824065</v>
      </c>
      <c r="H16" s="738">
        <v>5.3158852935844045</v>
      </c>
      <c r="I16" s="166"/>
      <c r="J16" s="166"/>
    </row>
    <row r="17" spans="1:12" x14ac:dyDescent="0.2">
      <c r="A17" s="482" t="s">
        <v>649</v>
      </c>
      <c r="B17" s="411">
        <v>0</v>
      </c>
      <c r="C17" s="656" t="s">
        <v>142</v>
      </c>
      <c r="D17" s="411">
        <v>0</v>
      </c>
      <c r="E17" s="646" t="s">
        <v>142</v>
      </c>
      <c r="F17" s="411">
        <v>0</v>
      </c>
      <c r="G17" s="413">
        <v>-100</v>
      </c>
      <c r="H17" s="729">
        <v>0</v>
      </c>
      <c r="I17" s="10"/>
      <c r="J17" s="166"/>
      <c r="L17" s="166"/>
    </row>
    <row r="18" spans="1:12" x14ac:dyDescent="0.2">
      <c r="A18" s="633" t="s">
        <v>114</v>
      </c>
      <c r="B18" s="61">
        <v>6470.8948500000033</v>
      </c>
      <c r="C18" s="62">
        <v>118.76564427130234</v>
      </c>
      <c r="D18" s="61">
        <v>17480.736720000001</v>
      </c>
      <c r="E18" s="62">
        <v>54.295401076383278</v>
      </c>
      <c r="F18" s="61">
        <v>42538.010230000007</v>
      </c>
      <c r="G18" s="62">
        <v>-25.623583793199916</v>
      </c>
      <c r="H18" s="62">
        <v>100</v>
      </c>
      <c r="I18" s="1"/>
    </row>
    <row r="19" spans="1:12" x14ac:dyDescent="0.2">
      <c r="A19" s="133" t="s">
        <v>569</v>
      </c>
      <c r="B19" s="1"/>
      <c r="C19" s="1"/>
      <c r="D19" s="1"/>
      <c r="E19" s="1"/>
      <c r="F19" s="1"/>
      <c r="G19" s="1"/>
      <c r="H19" s="724" t="s">
        <v>220</v>
      </c>
      <c r="I19" s="1"/>
    </row>
    <row r="20" spans="1:12" x14ac:dyDescent="0.2">
      <c r="A20" s="133" t="s">
        <v>587</v>
      </c>
      <c r="B20" s="1"/>
      <c r="C20" s="1"/>
      <c r="D20" s="1"/>
      <c r="E20" s="1"/>
      <c r="F20" s="1"/>
      <c r="G20" s="1"/>
      <c r="H20" s="1"/>
      <c r="I20" s="1"/>
    </row>
    <row r="21" spans="1:12" ht="14.25" customHeight="1" x14ac:dyDescent="0.2">
      <c r="A21" s="133" t="s">
        <v>676</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9" priority="35" operator="between">
      <formula>0.0001</formula>
      <formula>0.4999999</formula>
    </cfRule>
  </conditionalFormatting>
  <conditionalFormatting sqref="B12:B13">
    <cfRule type="cellIs" dxfId="28" priority="28" operator="between">
      <formula>0.0001</formula>
      <formula>0.44999</formula>
    </cfRule>
  </conditionalFormatting>
  <conditionalFormatting sqref="C16:C18">
    <cfRule type="cellIs" dxfId="27" priority="5" operator="between">
      <formula>0</formula>
      <formula>0.5</formula>
    </cfRule>
    <cfRule type="cellIs" dxfId="26" priority="6" operator="between">
      <formula>0</formula>
      <formula>0.49</formula>
    </cfRule>
  </conditionalFormatting>
  <conditionalFormatting sqref="D7:D8">
    <cfRule type="cellIs" dxfId="25" priority="34" operator="between">
      <formula>0.0001</formula>
      <formula>0.4999999</formula>
    </cfRule>
  </conditionalFormatting>
  <conditionalFormatting sqref="H6">
    <cfRule type="cellIs" dxfId="24" priority="9" operator="between">
      <formula>0</formula>
      <formula>0.5</formula>
    </cfRule>
    <cfRule type="cellIs" dxfId="23" priority="10" operator="between">
      <formula>0</formula>
      <formula>0.49</formula>
    </cfRule>
  </conditionalFormatting>
  <conditionalFormatting sqref="H15">
    <cfRule type="cellIs" dxfId="22" priority="4" operator="between">
      <formula>0.000001</formula>
      <formula>0.0999999999</formula>
    </cfRule>
  </conditionalFormatting>
  <conditionalFormatting sqref="H17">
    <cfRule type="cellIs" dxfId="21" priority="1" stopIfTrue="1" operator="equal">
      <formula>0</formula>
    </cfRule>
    <cfRule type="cellIs" dxfId="20" priority="2" operator="between">
      <formula>0</formula>
      <formula>0.5</formula>
    </cfRule>
    <cfRule type="cellIs" dxfId="19"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7" t="s">
        <v>519</v>
      </c>
      <c r="B1" s="817"/>
      <c r="C1" s="817"/>
      <c r="D1" s="817"/>
      <c r="E1" s="817"/>
      <c r="F1" s="817"/>
      <c r="G1" s="1"/>
      <c r="H1" s="1"/>
    </row>
    <row r="2" spans="1:8" x14ac:dyDescent="0.2">
      <c r="A2" s="818"/>
      <c r="B2" s="818"/>
      <c r="C2" s="818"/>
      <c r="D2" s="818"/>
      <c r="E2" s="818"/>
      <c r="F2" s="818"/>
      <c r="G2" s="10"/>
      <c r="H2" s="55" t="s">
        <v>463</v>
      </c>
    </row>
    <row r="3" spans="1:8" x14ac:dyDescent="0.2">
      <c r="A3" s="11"/>
      <c r="B3" s="788">
        <f>INDICE!A3</f>
        <v>45777</v>
      </c>
      <c r="C3" s="788">
        <v>41671</v>
      </c>
      <c r="D3" s="786" t="s">
        <v>115</v>
      </c>
      <c r="E3" s="786"/>
      <c r="F3" s="786" t="s">
        <v>116</v>
      </c>
      <c r="G3" s="786"/>
      <c r="H3" s="786"/>
    </row>
    <row r="4" spans="1:8" x14ac:dyDescent="0.2">
      <c r="A4" s="253"/>
      <c r="B4" s="184" t="s">
        <v>54</v>
      </c>
      <c r="C4" s="185" t="s">
        <v>417</v>
      </c>
      <c r="D4" s="184" t="s">
        <v>54</v>
      </c>
      <c r="E4" s="185" t="s">
        <v>417</v>
      </c>
      <c r="F4" s="184" t="s">
        <v>54</v>
      </c>
      <c r="G4" s="186" t="s">
        <v>417</v>
      </c>
      <c r="H4" s="185" t="s">
        <v>467</v>
      </c>
    </row>
    <row r="5" spans="1:8" x14ac:dyDescent="0.2">
      <c r="A5" s="410" t="s">
        <v>114</v>
      </c>
      <c r="B5" s="61">
        <v>26387.815770000005</v>
      </c>
      <c r="C5" s="669">
        <v>10.880183597688189</v>
      </c>
      <c r="D5" s="61">
        <v>113602.87569999999</v>
      </c>
      <c r="E5" s="62">
        <v>5.6616694394676346</v>
      </c>
      <c r="F5" s="61">
        <v>308853.06904999999</v>
      </c>
      <c r="G5" s="62">
        <v>-2.4828728884201214</v>
      </c>
      <c r="H5" s="62">
        <v>100</v>
      </c>
    </row>
    <row r="6" spans="1:8" x14ac:dyDescent="0.2">
      <c r="A6" s="635" t="s">
        <v>324</v>
      </c>
      <c r="B6" s="181">
        <v>3967.4264699999967</v>
      </c>
      <c r="C6" s="664">
        <v>-53.599208182331772</v>
      </c>
      <c r="D6" s="181">
        <v>26781.278009999995</v>
      </c>
      <c r="E6" s="155">
        <v>-20.229856837732342</v>
      </c>
      <c r="F6" s="181">
        <v>104999.92337</v>
      </c>
      <c r="G6" s="155">
        <v>26.821529209281493</v>
      </c>
      <c r="H6" s="155">
        <v>33.996723326392349</v>
      </c>
    </row>
    <row r="7" spans="1:8" x14ac:dyDescent="0.2">
      <c r="A7" s="635" t="s">
        <v>325</v>
      </c>
      <c r="B7" s="181">
        <v>22420.389299999999</v>
      </c>
      <c r="C7" s="155">
        <v>47.036749053413409</v>
      </c>
      <c r="D7" s="181">
        <v>86821.597689999995</v>
      </c>
      <c r="E7" s="155">
        <v>17.417509527863668</v>
      </c>
      <c r="F7" s="181">
        <v>203853.14567999996</v>
      </c>
      <c r="G7" s="155">
        <v>-12.854703079617552</v>
      </c>
      <c r="H7" s="155">
        <v>66.003276673607644</v>
      </c>
    </row>
    <row r="8" spans="1:8" x14ac:dyDescent="0.2">
      <c r="A8" s="469" t="s">
        <v>588</v>
      </c>
      <c r="B8" s="405">
        <v>11320.072609999999</v>
      </c>
      <c r="C8" s="406">
        <v>138.21039573927499</v>
      </c>
      <c r="D8" s="405">
        <v>38940.71097</v>
      </c>
      <c r="E8" s="408">
        <v>31.386598054144393</v>
      </c>
      <c r="F8" s="407">
        <v>83168.678669999979</v>
      </c>
      <c r="G8" s="408">
        <v>25.119023234735117</v>
      </c>
      <c r="H8" s="408">
        <v>26.928234492154541</v>
      </c>
    </row>
    <row r="9" spans="1:8" x14ac:dyDescent="0.2">
      <c r="A9" s="672" t="s">
        <v>589</v>
      </c>
      <c r="B9" s="673">
        <v>15067.743160000004</v>
      </c>
      <c r="C9" s="674">
        <v>-20.889134424471472</v>
      </c>
      <c r="D9" s="673">
        <v>74662.16472999999</v>
      </c>
      <c r="E9" s="675">
        <v>-4.1286170710866346</v>
      </c>
      <c r="F9" s="676">
        <v>225684.39038000006</v>
      </c>
      <c r="G9" s="675">
        <v>-9.8146592581408196</v>
      </c>
      <c r="H9" s="675">
        <v>73.07176550784547</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5"/>
      <c r="B13" s="825"/>
      <c r="C13" s="825"/>
      <c r="D13" s="825"/>
      <c r="E13" s="825"/>
      <c r="F13" s="825"/>
      <c r="G13" s="825"/>
      <c r="H13" s="825"/>
    </row>
    <row r="14" spans="1:8" s="1" customFormat="1" x14ac:dyDescent="0.2">
      <c r="A14" s="825"/>
      <c r="B14" s="825"/>
      <c r="C14" s="825"/>
      <c r="D14" s="825"/>
      <c r="E14" s="825"/>
      <c r="F14" s="825"/>
      <c r="G14" s="825"/>
      <c r="H14" s="825"/>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8">
        <f>INDICE!A3</f>
        <v>45777</v>
      </c>
      <c r="C3" s="786">
        <v>41671</v>
      </c>
      <c r="D3" s="786" t="s">
        <v>115</v>
      </c>
      <c r="E3" s="786"/>
      <c r="F3" s="786" t="s">
        <v>116</v>
      </c>
      <c r="G3" s="786"/>
      <c r="H3" s="786"/>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0.91578341911200001</v>
      </c>
      <c r="C5" s="503">
        <v>11.069109508923926</v>
      </c>
      <c r="D5" s="502">
        <v>9.935387810532001</v>
      </c>
      <c r="E5" s="503">
        <v>-5.8438129874448919</v>
      </c>
      <c r="F5" s="504">
        <v>45.746519252753998</v>
      </c>
      <c r="G5" s="503">
        <v>-7.2878124826089516</v>
      </c>
      <c r="H5" s="575">
        <v>5.8915970170176459</v>
      </c>
    </row>
    <row r="6" spans="1:8" ht="15" x14ac:dyDescent="0.25">
      <c r="A6" s="501" t="s">
        <v>521</v>
      </c>
      <c r="B6" s="574">
        <v>2.3319999999999999</v>
      </c>
      <c r="C6" s="517">
        <v>-86.666666666666657</v>
      </c>
      <c r="D6" s="505">
        <v>249.52399999999997</v>
      </c>
      <c r="E6" s="517">
        <v>336.73469387755097</v>
      </c>
      <c r="F6" s="507">
        <v>397.02299999999997</v>
      </c>
      <c r="G6" s="506">
        <v>70.249999999999957</v>
      </c>
      <c r="H6" s="576">
        <v>51.131748615968853</v>
      </c>
    </row>
    <row r="7" spans="1:8" ht="15" x14ac:dyDescent="0.25">
      <c r="A7" s="501" t="s">
        <v>531</v>
      </c>
      <c r="B7" s="574">
        <v>32.738379999999999</v>
      </c>
      <c r="C7" s="517">
        <v>23.76172609653063</v>
      </c>
      <c r="D7" s="584">
        <v>122.60516999999999</v>
      </c>
      <c r="E7" s="508">
        <v>12.6876639233065</v>
      </c>
      <c r="F7" s="507">
        <v>333.70108999999997</v>
      </c>
      <c r="G7" s="508">
        <v>15.392791352533258</v>
      </c>
      <c r="H7" s="576">
        <v>42.976654367013488</v>
      </c>
    </row>
    <row r="8" spans="1:8" x14ac:dyDescent="0.2">
      <c r="A8" s="509" t="s">
        <v>186</v>
      </c>
      <c r="B8" s="510">
        <v>35.986163419111996</v>
      </c>
      <c r="C8" s="511">
        <v>-19.615008852538292</v>
      </c>
      <c r="D8" s="512">
        <v>382.06455781053205</v>
      </c>
      <c r="E8" s="511">
        <v>116.48322857272271</v>
      </c>
      <c r="F8" s="512">
        <v>776.470609252754</v>
      </c>
      <c r="G8" s="511">
        <v>35.81080465060051</v>
      </c>
      <c r="H8" s="511">
        <v>100</v>
      </c>
    </row>
    <row r="9" spans="1:8" x14ac:dyDescent="0.2">
      <c r="A9" s="557" t="s">
        <v>245</v>
      </c>
      <c r="B9" s="497">
        <f>B8/'Consumo de gas natural'!B8*100</f>
        <v>0.15578816204575863</v>
      </c>
      <c r="C9" s="75"/>
      <c r="D9" s="97">
        <f>D8/'Consumo de gas natural'!D8*100</f>
        <v>0.34036738197473054</v>
      </c>
      <c r="E9" s="75"/>
      <c r="F9" s="97">
        <f>F8/'Consumo de gas natural'!F8*100</f>
        <v>0.24776934191572259</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8" priority="1" operator="equal">
      <formula>0</formula>
    </cfRule>
    <cfRule type="cellIs" dxfId="17" priority="2" operator="between">
      <formula>-0.49</formula>
      <formula>0.49</formula>
    </cfRule>
  </conditionalFormatting>
  <conditionalFormatting sqref="B18:B23">
    <cfRule type="cellIs" dxfId="16" priority="29" operator="between">
      <formula>0.00001</formula>
      <formula>0.499</formula>
    </cfRule>
  </conditionalFormatting>
  <conditionalFormatting sqref="B6:E6">
    <cfRule type="cellIs" dxfId="15" priority="14" operator="equal">
      <formula>0</formula>
    </cfRule>
    <cfRule type="cellIs" dxfId="1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32894.696783419109</v>
      </c>
      <c r="C4" s="232"/>
      <c r="D4" s="145" t="s">
        <v>348</v>
      </c>
      <c r="E4" s="171">
        <v>6470.8948500000006</v>
      </c>
    </row>
    <row r="5" spans="1:5" x14ac:dyDescent="0.2">
      <c r="A5" s="18" t="s">
        <v>349</v>
      </c>
      <c r="B5" s="233">
        <v>35.986163419111996</v>
      </c>
      <c r="C5" s="232"/>
      <c r="D5" s="18" t="s">
        <v>350</v>
      </c>
      <c r="E5" s="234">
        <v>6470.8948500000006</v>
      </c>
    </row>
    <row r="6" spans="1:5" x14ac:dyDescent="0.2">
      <c r="A6" s="18" t="s">
        <v>351</v>
      </c>
      <c r="B6" s="233">
        <v>23526.969119999998</v>
      </c>
      <c r="C6" s="232"/>
      <c r="D6" s="145" t="s">
        <v>353</v>
      </c>
      <c r="E6" s="171">
        <v>23099.420999999998</v>
      </c>
    </row>
    <row r="7" spans="1:5" x14ac:dyDescent="0.2">
      <c r="A7" s="18" t="s">
        <v>352</v>
      </c>
      <c r="B7" s="233">
        <v>9331.7415000000001</v>
      </c>
      <c r="C7" s="232"/>
      <c r="D7" s="18" t="s">
        <v>354</v>
      </c>
      <c r="E7" s="234">
        <v>16716.476999999999</v>
      </c>
    </row>
    <row r="8" spans="1:5" x14ac:dyDescent="0.2">
      <c r="A8" s="439"/>
      <c r="B8" s="440"/>
      <c r="C8" s="232"/>
      <c r="D8" s="18" t="s">
        <v>355</v>
      </c>
      <c r="E8" s="234">
        <v>5627.7870000000003</v>
      </c>
    </row>
    <row r="9" spans="1:5" x14ac:dyDescent="0.2">
      <c r="A9" s="145" t="s">
        <v>253</v>
      </c>
      <c r="B9" s="171">
        <v>-4714</v>
      </c>
      <c r="C9" s="232"/>
      <c r="D9" s="18" t="s">
        <v>356</v>
      </c>
      <c r="E9" s="234">
        <v>755.15700000000004</v>
      </c>
    </row>
    <row r="10" spans="1:5" x14ac:dyDescent="0.2">
      <c r="A10" s="18"/>
      <c r="B10" s="233"/>
      <c r="C10" s="232"/>
      <c r="D10" s="145" t="s">
        <v>357</v>
      </c>
      <c r="E10" s="171">
        <v>-1389.6190665808899</v>
      </c>
    </row>
    <row r="11" spans="1:5" x14ac:dyDescent="0.2">
      <c r="A11" s="173" t="s">
        <v>114</v>
      </c>
      <c r="B11" s="174">
        <v>28180.696783419109</v>
      </c>
      <c r="C11" s="232"/>
      <c r="D11" s="173" t="s">
        <v>114</v>
      </c>
      <c r="E11" s="174">
        <v>28180.696783419109</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4" t="s">
        <v>488</v>
      </c>
      <c r="B1" s="774"/>
      <c r="C1" s="774"/>
      <c r="D1" s="774"/>
      <c r="E1" s="774"/>
      <c r="F1" s="191"/>
    </row>
    <row r="2" spans="1:8" x14ac:dyDescent="0.2">
      <c r="A2" s="775"/>
      <c r="B2" s="775"/>
      <c r="C2" s="775"/>
      <c r="D2" s="775"/>
      <c r="E2" s="775"/>
      <c r="H2" s="55" t="s">
        <v>358</v>
      </c>
    </row>
    <row r="3" spans="1:8" x14ac:dyDescent="0.2">
      <c r="A3" s="56"/>
      <c r="B3" s="56"/>
      <c r="C3" s="621" t="s">
        <v>487</v>
      </c>
      <c r="D3" s="621" t="s">
        <v>577</v>
      </c>
      <c r="E3" s="621" t="s">
        <v>608</v>
      </c>
      <c r="F3" s="621" t="s">
        <v>577</v>
      </c>
      <c r="G3" s="621" t="s">
        <v>607</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628</v>
      </c>
      <c r="C5" s="235">
        <v>7.9797079999999987</v>
      </c>
      <c r="D5" s="441">
        <v>-4.4293381701235424</v>
      </c>
      <c r="E5" s="235">
        <v>6.0964640000000001</v>
      </c>
      <c r="F5" s="441">
        <v>-5.7193391371777569</v>
      </c>
      <c r="G5" s="235" t="s">
        <v>142</v>
      </c>
      <c r="H5" s="441" t="s">
        <v>142</v>
      </c>
    </row>
    <row r="6" spans="1:8" ht="15" x14ac:dyDescent="0.25">
      <c r="A6" s="662" t="s">
        <v>505</v>
      </c>
      <c r="B6" s="18" t="s">
        <v>627</v>
      </c>
      <c r="C6" s="235">
        <v>7.7840267999999995</v>
      </c>
      <c r="D6" s="441">
        <v>-2.452235094316725</v>
      </c>
      <c r="E6" s="235">
        <v>5.7697397999999991</v>
      </c>
      <c r="F6" s="441">
        <v>-5.3592410288980794</v>
      </c>
      <c r="G6" s="235" t="s">
        <v>142</v>
      </c>
      <c r="H6" s="441" t="s">
        <v>142</v>
      </c>
    </row>
    <row r="7" spans="1:8" ht="15" x14ac:dyDescent="0.25">
      <c r="A7" s="634">
        <v>2021</v>
      </c>
      <c r="B7" s="557" t="s">
        <v>505</v>
      </c>
      <c r="C7" s="625" t="s">
        <v>505</v>
      </c>
      <c r="D7" s="625" t="s">
        <v>505</v>
      </c>
      <c r="E7" s="625" t="s">
        <v>505</v>
      </c>
      <c r="F7" s="625" t="s">
        <v>505</v>
      </c>
      <c r="G7" s="625" t="s">
        <v>505</v>
      </c>
      <c r="H7" s="625" t="s">
        <v>505</v>
      </c>
    </row>
    <row r="8" spans="1:8" ht="15" x14ac:dyDescent="0.25">
      <c r="A8" s="662" t="s">
        <v>505</v>
      </c>
      <c r="B8" s="18" t="s">
        <v>625</v>
      </c>
      <c r="C8" s="235">
        <v>8.1517022399999988</v>
      </c>
      <c r="D8" s="441">
        <v>4.7234606129567709</v>
      </c>
      <c r="E8" s="235">
        <v>6.1374152400000002</v>
      </c>
      <c r="F8" s="441">
        <v>6.3724787034590564</v>
      </c>
      <c r="G8" s="235" t="s">
        <v>142</v>
      </c>
      <c r="H8" s="441" t="s">
        <v>142</v>
      </c>
    </row>
    <row r="9" spans="1:8" ht="15" x14ac:dyDescent="0.25">
      <c r="A9" s="662" t="s">
        <v>505</v>
      </c>
      <c r="B9" s="18" t="s">
        <v>628</v>
      </c>
      <c r="C9" s="235">
        <v>8.3919162799999985</v>
      </c>
      <c r="D9" s="441">
        <v>2.9467960547096692</v>
      </c>
      <c r="E9" s="235">
        <v>6.3776292799999998</v>
      </c>
      <c r="F9" s="441">
        <v>3.9139284308877831</v>
      </c>
      <c r="G9" s="235" t="s">
        <v>142</v>
      </c>
      <c r="H9" s="441" t="s">
        <v>142</v>
      </c>
    </row>
    <row r="10" spans="1:8" ht="15" x14ac:dyDescent="0.25">
      <c r="A10" s="662" t="s">
        <v>505</v>
      </c>
      <c r="B10" s="18" t="s">
        <v>627</v>
      </c>
      <c r="C10" s="235">
        <v>8.3238000000000003</v>
      </c>
      <c r="D10" s="441">
        <v>-0.81</v>
      </c>
      <c r="E10" s="235">
        <v>7.1341999999999999</v>
      </c>
      <c r="F10" s="441">
        <v>11.86</v>
      </c>
      <c r="G10" s="235">
        <v>6.7427999999999999</v>
      </c>
      <c r="H10" s="441" t="s">
        <v>142</v>
      </c>
    </row>
    <row r="11" spans="1:8" s="1" customFormat="1" ht="15" x14ac:dyDescent="0.25">
      <c r="A11" s="634">
        <v>2022</v>
      </c>
      <c r="B11" s="557" t="s">
        <v>505</v>
      </c>
      <c r="C11" s="625" t="s">
        <v>505</v>
      </c>
      <c r="D11" s="625" t="s">
        <v>505</v>
      </c>
      <c r="E11" s="625" t="s">
        <v>505</v>
      </c>
      <c r="F11" s="625" t="s">
        <v>505</v>
      </c>
      <c r="G11" s="625" t="s">
        <v>505</v>
      </c>
      <c r="H11" s="625" t="s">
        <v>505</v>
      </c>
    </row>
    <row r="12" spans="1:8" s="1" customFormat="1" ht="15" x14ac:dyDescent="0.25">
      <c r="A12" s="662" t="s">
        <v>505</v>
      </c>
      <c r="B12" s="18" t="s">
        <v>625</v>
      </c>
      <c r="C12" s="235">
        <v>8.7993390099999989</v>
      </c>
      <c r="D12" s="441">
        <v>5.712735698136596</v>
      </c>
      <c r="E12" s="235">
        <v>7.6110379399999983</v>
      </c>
      <c r="F12" s="441">
        <v>6.6834530348602481</v>
      </c>
      <c r="G12" s="235">
        <v>7.2198340499999993</v>
      </c>
      <c r="H12" s="441">
        <v>7.0746595149630291</v>
      </c>
    </row>
    <row r="13" spans="1:8" s="1" customFormat="1" ht="15" x14ac:dyDescent="0.25">
      <c r="A13" s="662" t="s">
        <v>505</v>
      </c>
      <c r="B13" s="18" t="s">
        <v>626</v>
      </c>
      <c r="C13" s="235">
        <v>9.3430694499999998</v>
      </c>
      <c r="D13" s="441">
        <v>6.1792191365974087</v>
      </c>
      <c r="E13" s="235">
        <v>8.154769589999999</v>
      </c>
      <c r="F13" s="441">
        <v>7.1439881693718217</v>
      </c>
      <c r="G13" s="235">
        <v>7.7635644899999985</v>
      </c>
      <c r="H13" s="441">
        <v>7.5310656205456574</v>
      </c>
    </row>
    <row r="14" spans="1:8" s="1" customFormat="1" ht="15" x14ac:dyDescent="0.25">
      <c r="A14" s="662" t="s">
        <v>505</v>
      </c>
      <c r="B14" s="18" t="s">
        <v>628</v>
      </c>
      <c r="C14" s="235">
        <v>9.9683611499999998</v>
      </c>
      <c r="D14" s="441">
        <v>6.692572535677769</v>
      </c>
      <c r="E14" s="235">
        <v>8.780061289999999</v>
      </c>
      <c r="F14" s="441">
        <v>7.6678034014201994</v>
      </c>
      <c r="G14" s="235">
        <v>8.3888561899999985</v>
      </c>
      <c r="H14" s="441">
        <v>8.0541831114485927</v>
      </c>
    </row>
    <row r="15" spans="1:8" s="1" customFormat="1" ht="15" x14ac:dyDescent="0.25">
      <c r="A15" s="690" t="s">
        <v>505</v>
      </c>
      <c r="B15" s="439" t="s">
        <v>627</v>
      </c>
      <c r="C15" s="691">
        <v>9.0315361499999991</v>
      </c>
      <c r="D15" s="692">
        <v>-9.3979841410541258</v>
      </c>
      <c r="E15" s="691">
        <v>8.1181600500000002</v>
      </c>
      <c r="F15" s="692">
        <v>-7.5386858717474725</v>
      </c>
      <c r="G15" s="691">
        <v>7.8286649000000006</v>
      </c>
      <c r="H15" s="692">
        <v>-6.6778029961674434</v>
      </c>
    </row>
    <row r="16" spans="1:8" s="1" customFormat="1" ht="15" x14ac:dyDescent="0.25">
      <c r="A16" s="634">
        <v>2023</v>
      </c>
      <c r="B16" s="557" t="s">
        <v>505</v>
      </c>
      <c r="C16" s="625" t="s">
        <v>505</v>
      </c>
      <c r="D16" s="625" t="s">
        <v>505</v>
      </c>
      <c r="E16" s="625" t="s">
        <v>505</v>
      </c>
      <c r="F16" s="625" t="s">
        <v>505</v>
      </c>
      <c r="G16" s="625" t="s">
        <v>505</v>
      </c>
      <c r="H16" s="625" t="s">
        <v>505</v>
      </c>
    </row>
    <row r="17" spans="1:8" s="1" customFormat="1" ht="15" x14ac:dyDescent="0.25">
      <c r="A17" s="662" t="s">
        <v>505</v>
      </c>
      <c r="B17" s="18" t="s">
        <v>625</v>
      </c>
      <c r="C17" s="235">
        <v>9.7491355500000001</v>
      </c>
      <c r="D17" s="441">
        <v>7.9454855528646817</v>
      </c>
      <c r="E17" s="235">
        <v>8.8357594499999994</v>
      </c>
      <c r="F17" s="441">
        <v>8.839434004506959</v>
      </c>
      <c r="G17" s="235">
        <v>8.5462643000000007</v>
      </c>
      <c r="H17" s="441">
        <v>9.1663062497412557</v>
      </c>
    </row>
    <row r="18" spans="1:8" s="1" customFormat="1" ht="15" x14ac:dyDescent="0.25">
      <c r="A18" s="662" t="s">
        <v>505</v>
      </c>
      <c r="B18" s="18" t="s">
        <v>626</v>
      </c>
      <c r="C18" s="235">
        <v>7.0454401499999992</v>
      </c>
      <c r="D18" s="441">
        <v>-27.732668051784355</v>
      </c>
      <c r="E18" s="235">
        <v>6.1357264500000008</v>
      </c>
      <c r="F18" s="441">
        <v>-30.558018416854917</v>
      </c>
      <c r="G18" s="235">
        <v>5.8467167500000006</v>
      </c>
      <c r="H18" s="441">
        <v>-31.58745687282337</v>
      </c>
    </row>
    <row r="19" spans="1:8" s="1" customFormat="1" ht="15" x14ac:dyDescent="0.25">
      <c r="A19" s="662" t="s">
        <v>505</v>
      </c>
      <c r="B19" s="18" t="s">
        <v>628</v>
      </c>
      <c r="C19" s="235">
        <v>6.8701930500000001</v>
      </c>
      <c r="D19" s="441">
        <v>-2.4873832758340741</v>
      </c>
      <c r="E19" s="235">
        <v>5.9604793500000008</v>
      </c>
      <c r="F19" s="441">
        <v>-2.8561752455571088</v>
      </c>
      <c r="G19" s="235">
        <v>5.6714696499999997</v>
      </c>
      <c r="H19" s="441">
        <v>-2.9973591588817921</v>
      </c>
    </row>
    <row r="20" spans="1:8" s="1" customFormat="1" ht="15" x14ac:dyDescent="0.25">
      <c r="A20" s="690" t="s">
        <v>505</v>
      </c>
      <c r="B20" s="439" t="s">
        <v>627</v>
      </c>
      <c r="C20" s="691">
        <v>6.7687525499999994</v>
      </c>
      <c r="D20" s="692">
        <v>-1.4765305612482127</v>
      </c>
      <c r="E20" s="691">
        <v>5.9630581500000011</v>
      </c>
      <c r="F20" s="692">
        <v>4.3264976666687285E-2</v>
      </c>
      <c r="G20" s="691">
        <v>5.6023470999999994</v>
      </c>
      <c r="H20" s="692">
        <v>-1.2187766886842168</v>
      </c>
    </row>
    <row r="21" spans="1:8" s="1" customFormat="1" ht="15" x14ac:dyDescent="0.25">
      <c r="A21" s="634">
        <v>2024</v>
      </c>
      <c r="B21" s="557" t="s">
        <v>505</v>
      </c>
      <c r="C21" s="625" t="s">
        <v>505</v>
      </c>
      <c r="D21" s="625" t="s">
        <v>505</v>
      </c>
      <c r="E21" s="625" t="s">
        <v>505</v>
      </c>
      <c r="F21" s="625" t="s">
        <v>505</v>
      </c>
      <c r="G21" s="625" t="s">
        <v>505</v>
      </c>
      <c r="H21" s="625" t="s">
        <v>505</v>
      </c>
    </row>
    <row r="22" spans="1:8" s="1" customFormat="1" ht="15" x14ac:dyDescent="0.25">
      <c r="A22" s="662" t="s">
        <v>505</v>
      </c>
      <c r="B22" s="18" t="s">
        <v>625</v>
      </c>
      <c r="C22" s="235">
        <v>7.5682376000000007</v>
      </c>
      <c r="D22" s="441">
        <v>11.811409031343617</v>
      </c>
      <c r="E22" s="235">
        <v>6.7241779000000017</v>
      </c>
      <c r="F22" s="441">
        <v>12.763916280105375</v>
      </c>
      <c r="G22" s="235">
        <v>6.3462890333333348</v>
      </c>
      <c r="H22" s="441">
        <v>13.279111773230465</v>
      </c>
    </row>
    <row r="23" spans="1:8" s="1" customFormat="1" ht="15" x14ac:dyDescent="0.25">
      <c r="A23" s="662" t="s">
        <v>505</v>
      </c>
      <c r="B23" s="18" t="s">
        <v>626</v>
      </c>
      <c r="C23" s="235">
        <v>7.4591914099999999</v>
      </c>
      <c r="D23" s="441">
        <v>-1.4408399387461199</v>
      </c>
      <c r="E23" s="235">
        <v>6.5307245300000005</v>
      </c>
      <c r="F23" s="441">
        <v>-2.8769817348229458</v>
      </c>
      <c r="G23" s="235">
        <v>6.1150479866666672</v>
      </c>
      <c r="H23" s="441">
        <v>-3.6437206917632343</v>
      </c>
    </row>
    <row r="24" spans="1:8" s="1" customFormat="1" ht="15" x14ac:dyDescent="0.25">
      <c r="A24" s="690" t="s">
        <v>505</v>
      </c>
      <c r="B24" s="439" t="s">
        <v>627</v>
      </c>
      <c r="C24" s="691">
        <v>8.0511863299999984</v>
      </c>
      <c r="D24" s="692">
        <v>7.9364489722887877</v>
      </c>
      <c r="E24" s="691">
        <v>7.37479028</v>
      </c>
      <c r="F24" s="692">
        <v>12.924534576870284</v>
      </c>
      <c r="G24" s="691">
        <v>6.9587999433333332</v>
      </c>
      <c r="H24" s="692">
        <v>13.797961332542183</v>
      </c>
    </row>
    <row r="25" spans="1:8" s="1" customFormat="1" ht="15" x14ac:dyDescent="0.25">
      <c r="A25" s="634">
        <v>2025</v>
      </c>
      <c r="B25" s="557" t="s">
        <v>505</v>
      </c>
      <c r="C25" s="625" t="s">
        <v>505</v>
      </c>
      <c r="D25" s="625" t="s">
        <v>505</v>
      </c>
      <c r="E25" s="625" t="s">
        <v>505</v>
      </c>
      <c r="F25" s="625" t="s">
        <v>505</v>
      </c>
      <c r="G25" s="625" t="s">
        <v>505</v>
      </c>
      <c r="H25" s="625" t="s">
        <v>505</v>
      </c>
    </row>
    <row r="26" spans="1:8" s="1" customFormat="1" ht="15" x14ac:dyDescent="0.25">
      <c r="A26" s="769" t="s">
        <v>505</v>
      </c>
      <c r="B26" s="551" t="s">
        <v>625</v>
      </c>
      <c r="C26" s="770">
        <v>8.8194020200000001</v>
      </c>
      <c r="D26" s="441">
        <v>9.5416458955558898</v>
      </c>
      <c r="E26" s="235">
        <v>8.1430059700000008</v>
      </c>
      <c r="F26" s="441">
        <v>10.416780150119751</v>
      </c>
      <c r="G26" s="235">
        <v>7.7270156333333322</v>
      </c>
      <c r="H26" s="441">
        <v>11.039485202272047</v>
      </c>
    </row>
    <row r="27" spans="1:8" s="1" customFormat="1" ht="15" x14ac:dyDescent="0.25">
      <c r="A27" s="690" t="s">
        <v>505</v>
      </c>
      <c r="B27" s="439" t="s">
        <v>688</v>
      </c>
      <c r="C27" s="691">
        <v>7.1558540900000001</v>
      </c>
      <c r="D27" s="692">
        <v>-18.862366475952982</v>
      </c>
      <c r="E27" s="691">
        <v>6.4794592499999997</v>
      </c>
      <c r="F27" s="692">
        <v>-20.429147738915397</v>
      </c>
      <c r="G27" s="691">
        <v>6.063467703333334</v>
      </c>
      <c r="H27" s="692">
        <v>-21.528983619803622</v>
      </c>
    </row>
    <row r="28" spans="1:8" s="1" customFormat="1" x14ac:dyDescent="0.2">
      <c r="A28" s="80" t="s">
        <v>255</v>
      </c>
      <c r="H28" s="161" t="s">
        <v>565</v>
      </c>
    </row>
    <row r="29" spans="1:8" s="1" customFormat="1" x14ac:dyDescent="0.2">
      <c r="A29" s="80" t="s">
        <v>678</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4">
        <f>INDICE!A3</f>
        <v>45777</v>
      </c>
      <c r="C3" s="785"/>
      <c r="D3" s="785" t="s">
        <v>115</v>
      </c>
      <c r="E3" s="785"/>
      <c r="F3" s="785" t="s">
        <v>116</v>
      </c>
      <c r="G3" s="785"/>
      <c r="H3" s="785"/>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169.3759</v>
      </c>
      <c r="C5" s="72">
        <v>-16.110036499802924</v>
      </c>
      <c r="D5" s="71">
        <v>714.68586000000005</v>
      </c>
      <c r="E5" s="329">
        <v>-12.852735744171623</v>
      </c>
      <c r="F5" s="71">
        <v>2030.06555</v>
      </c>
      <c r="G5" s="72">
        <v>-5.8649697274763994</v>
      </c>
      <c r="H5" s="303">
        <v>3.4022640870745366</v>
      </c>
      <c r="I5"/>
    </row>
    <row r="6" spans="1:9" ht="14.25" x14ac:dyDescent="0.2">
      <c r="A6" s="3" t="s">
        <v>48</v>
      </c>
      <c r="B6" s="301">
        <v>587.89882999999975</v>
      </c>
      <c r="C6" s="59">
        <v>9.4229462701553643</v>
      </c>
      <c r="D6" s="58">
        <v>2105.5040100000001</v>
      </c>
      <c r="E6" s="59">
        <v>6.1885928310384593</v>
      </c>
      <c r="F6" s="58">
        <v>6645.3228399999998</v>
      </c>
      <c r="G6" s="59">
        <v>6.7983947661641801</v>
      </c>
      <c r="H6" s="304">
        <v>11.137149362269689</v>
      </c>
      <c r="I6"/>
    </row>
    <row r="7" spans="1:9" ht="14.25" x14ac:dyDescent="0.2">
      <c r="A7" s="3" t="s">
        <v>49</v>
      </c>
      <c r="B7" s="301">
        <v>623.92448000000024</v>
      </c>
      <c r="C7" s="59">
        <v>3.9366247016729061</v>
      </c>
      <c r="D7" s="58">
        <v>2245.8709000000003</v>
      </c>
      <c r="E7" s="59">
        <v>5.6144462307343357</v>
      </c>
      <c r="F7" s="58">
        <v>7508.8123100000012</v>
      </c>
      <c r="G7" s="59">
        <v>9.1430241097153075</v>
      </c>
      <c r="H7" s="304">
        <v>12.584304215642787</v>
      </c>
      <c r="I7"/>
    </row>
    <row r="8" spans="1:9" ht="14.25" x14ac:dyDescent="0.2">
      <c r="A8" s="3" t="s">
        <v>122</v>
      </c>
      <c r="B8" s="301">
        <v>2561.7786000000001</v>
      </c>
      <c r="C8" s="59">
        <v>0.22564534422903015</v>
      </c>
      <c r="D8" s="58">
        <v>10012.92798</v>
      </c>
      <c r="E8" s="59">
        <v>0.31629274336983715</v>
      </c>
      <c r="F8" s="58">
        <v>29862.593349999999</v>
      </c>
      <c r="G8" s="240">
        <v>0.34999650695731122</v>
      </c>
      <c r="H8" s="304">
        <v>50.047856287998115</v>
      </c>
      <c r="I8"/>
    </row>
    <row r="9" spans="1:9" ht="14.25" x14ac:dyDescent="0.2">
      <c r="A9" s="3" t="s">
        <v>123</v>
      </c>
      <c r="B9" s="301">
        <v>703.74447000000009</v>
      </c>
      <c r="C9" s="59">
        <v>-12.292019531782891</v>
      </c>
      <c r="D9" s="58">
        <v>2706.9354399999997</v>
      </c>
      <c r="E9" s="59">
        <v>-6.808591077127395</v>
      </c>
      <c r="F9" s="58">
        <v>8360.0513299999984</v>
      </c>
      <c r="G9" s="73">
        <v>0.9638045847705784</v>
      </c>
      <c r="H9" s="304">
        <v>14.010928073804664</v>
      </c>
      <c r="I9"/>
    </row>
    <row r="10" spans="1:9" ht="14.25" x14ac:dyDescent="0.2">
      <c r="A10" s="3" t="s">
        <v>583</v>
      </c>
      <c r="B10" s="301">
        <v>436.81599999999997</v>
      </c>
      <c r="C10" s="329">
        <v>8.2460999062475508</v>
      </c>
      <c r="D10" s="58">
        <v>1773.4267294670199</v>
      </c>
      <c r="E10" s="59">
        <v>7.3580260633796284</v>
      </c>
      <c r="F10" s="58">
        <v>5261.2314666027032</v>
      </c>
      <c r="G10" s="59">
        <v>13.218028125848907</v>
      </c>
      <c r="H10" s="304">
        <v>8.8174979732102088</v>
      </c>
      <c r="I10"/>
    </row>
    <row r="11" spans="1:9" ht="14.25" x14ac:dyDescent="0.2">
      <c r="A11" s="60" t="s">
        <v>584</v>
      </c>
      <c r="B11" s="61">
        <v>5083.5382800000007</v>
      </c>
      <c r="C11" s="62">
        <v>-0.34995089427695597</v>
      </c>
      <c r="D11" s="61">
        <v>19559.350919467022</v>
      </c>
      <c r="E11" s="62">
        <v>0.4727926613946053</v>
      </c>
      <c r="F11" s="61">
        <v>59668.0768466027</v>
      </c>
      <c r="G11" s="62">
        <v>2.9748499180909591</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40" priority="10" operator="equal">
      <formula>0</formula>
    </cfRule>
    <cfRule type="cellIs" dxfId="239" priority="11" operator="between">
      <formula>0</formula>
      <formula>0.5</formula>
    </cfRule>
  </conditionalFormatting>
  <conditionalFormatting sqref="E5">
    <cfRule type="cellIs" dxfId="238" priority="1" operator="equal">
      <formula>0</formula>
    </cfRule>
    <cfRule type="cellIs" dxfId="237" priority="2" operator="between">
      <formula>0</formula>
      <formula>0.5</formula>
    </cfRule>
  </conditionalFormatting>
  <conditionalFormatting sqref="G8">
    <cfRule type="cellIs" dxfId="236"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t="s">
        <v>505</v>
      </c>
      <c r="I3" s="145" t="s">
        <v>505</v>
      </c>
      <c r="J3" s="145">
        <v>2025</v>
      </c>
      <c r="K3" s="145" t="s">
        <v>505</v>
      </c>
      <c r="L3" s="145" t="s">
        <v>505</v>
      </c>
      <c r="M3" s="145" t="s">
        <v>505</v>
      </c>
    </row>
    <row r="4" spans="1:13" x14ac:dyDescent="0.2">
      <c r="B4" s="536">
        <v>45413</v>
      </c>
      <c r="C4" s="536">
        <v>45444</v>
      </c>
      <c r="D4" s="536">
        <v>45474</v>
      </c>
      <c r="E4" s="536">
        <v>45505</v>
      </c>
      <c r="F4" s="536">
        <v>45536</v>
      </c>
      <c r="G4" s="536">
        <v>45566</v>
      </c>
      <c r="H4" s="536">
        <v>45597</v>
      </c>
      <c r="I4" s="536">
        <v>45627</v>
      </c>
      <c r="J4" s="536">
        <v>45658</v>
      </c>
      <c r="K4" s="536">
        <v>45689</v>
      </c>
      <c r="L4" s="536">
        <v>45717</v>
      </c>
      <c r="M4" s="536">
        <v>45748</v>
      </c>
    </row>
    <row r="5" spans="1:13" x14ac:dyDescent="0.2">
      <c r="A5" s="551" t="s">
        <v>535</v>
      </c>
      <c r="B5" s="538">
        <v>2.1205000000000007</v>
      </c>
      <c r="C5" s="538">
        <v>2.5355263157894741</v>
      </c>
      <c r="D5" s="538">
        <v>2.0772380952380951</v>
      </c>
      <c r="E5" s="538">
        <v>1.9899090909090906</v>
      </c>
      <c r="F5" s="538">
        <v>2.2793000000000001</v>
      </c>
      <c r="G5" s="538">
        <v>2.191636363636364</v>
      </c>
      <c r="H5" s="538">
        <v>2.0973333333333333</v>
      </c>
      <c r="I5" s="538">
        <v>3.016285714285714</v>
      </c>
      <c r="J5" s="538">
        <v>4.1287142857142873</v>
      </c>
      <c r="K5" s="538">
        <v>4.1896315789473677</v>
      </c>
      <c r="L5" s="538">
        <v>4.1285238095238084</v>
      </c>
      <c r="M5" s="538">
        <v>3.4124761904761902</v>
      </c>
    </row>
    <row r="6" spans="1:13" x14ac:dyDescent="0.2">
      <c r="A6" s="18" t="s">
        <v>536</v>
      </c>
      <c r="B6" s="538">
        <v>76.418636363636367</v>
      </c>
      <c r="C6" s="538">
        <v>81.691052631578941</v>
      </c>
      <c r="D6" s="538">
        <v>75.245652173913044</v>
      </c>
      <c r="E6" s="538">
        <v>84.390476190476178</v>
      </c>
      <c r="F6" s="538">
        <v>86.595238095238059</v>
      </c>
      <c r="G6" s="538">
        <v>98.830869565217398</v>
      </c>
      <c r="H6" s="538">
        <v>111.90714285714287</v>
      </c>
      <c r="I6" s="538">
        <v>111.27500000000001</v>
      </c>
      <c r="J6" s="538">
        <v>123.39590909090907</v>
      </c>
      <c r="K6" s="538">
        <v>123.16</v>
      </c>
      <c r="L6" s="538">
        <v>101.36190476190475</v>
      </c>
      <c r="M6" s="538">
        <v>85.169999999999987</v>
      </c>
    </row>
    <row r="7" spans="1:13" x14ac:dyDescent="0.2">
      <c r="A7" s="513" t="s">
        <v>537</v>
      </c>
      <c r="B7" s="538">
        <v>31.903478260869566</v>
      </c>
      <c r="C7" s="538">
        <v>34.263500000000001</v>
      </c>
      <c r="D7" s="538">
        <v>32.216086956521742</v>
      </c>
      <c r="E7" s="538">
        <v>37.829999999999991</v>
      </c>
      <c r="F7" s="538">
        <v>36.107142857142854</v>
      </c>
      <c r="G7" s="538">
        <v>40.032608695652165</v>
      </c>
      <c r="H7" s="538">
        <v>44.454761904761902</v>
      </c>
      <c r="I7" s="538">
        <v>44.948499999999996</v>
      </c>
      <c r="J7" s="538">
        <v>48.62409090909091</v>
      </c>
      <c r="K7" s="538">
        <v>50.355999999999995</v>
      </c>
      <c r="L7" s="538">
        <v>41.481904761904751</v>
      </c>
      <c r="M7" s="577">
        <v>35.152000000000001</v>
      </c>
    </row>
    <row r="8" spans="1:13" x14ac:dyDescent="0.2">
      <c r="A8" s="439" t="s">
        <v>538</v>
      </c>
      <c r="B8" s="578">
        <v>32.00516129032259</v>
      </c>
      <c r="C8" s="578">
        <v>34.541666666666664</v>
      </c>
      <c r="D8" s="578">
        <v>32.486451612903224</v>
      </c>
      <c r="E8" s="578">
        <v>38.609032258064509</v>
      </c>
      <c r="F8" s="578">
        <v>36.599000000000011</v>
      </c>
      <c r="G8" s="578">
        <v>40.457096774193545</v>
      </c>
      <c r="H8" s="578">
        <v>44.45066666666667</v>
      </c>
      <c r="I8" s="578">
        <v>46.332258064516118</v>
      </c>
      <c r="J8" s="578">
        <v>48.475483870967736</v>
      </c>
      <c r="K8" s="578">
        <v>50.096785714285737</v>
      </c>
      <c r="L8" s="578">
        <v>41.261612903225796</v>
      </c>
      <c r="M8" s="578">
        <v>33.475000000000001</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6">
        <f>INDICE!A3</f>
        <v>45777</v>
      </c>
      <c r="C3" s="827">
        <v>41671</v>
      </c>
      <c r="D3" s="826">
        <f>DATE(YEAR(B3),MONTH(B3)-1,1)</f>
        <v>45717</v>
      </c>
      <c r="E3" s="827"/>
      <c r="F3" s="826">
        <f>DATE(YEAR(B3)-1,MONTH(B3),1)</f>
        <v>45383</v>
      </c>
      <c r="G3" s="827"/>
      <c r="H3" s="777" t="s">
        <v>417</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45717</v>
      </c>
      <c r="I4" s="280">
        <f>F3</f>
        <v>45383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5827.9369999999999</v>
      </c>
      <c r="C5" s="444">
        <v>38.092269127012877</v>
      </c>
      <c r="D5" s="234">
        <v>5448.085</v>
      </c>
      <c r="E5" s="444">
        <v>36.298059449937078</v>
      </c>
      <c r="F5" s="234">
        <v>5715.9679999999998</v>
      </c>
      <c r="G5" s="444">
        <v>37.195435451600076</v>
      </c>
      <c r="H5" s="626">
        <v>6.9722113366439746</v>
      </c>
      <c r="I5" s="240">
        <v>1.9588808054908642</v>
      </c>
      <c r="K5" s="239"/>
    </row>
    <row r="6" spans="1:71" s="13" customFormat="1" ht="15" x14ac:dyDescent="0.2">
      <c r="A6" s="16" t="s">
        <v>117</v>
      </c>
      <c r="B6" s="234">
        <v>9471.59</v>
      </c>
      <c r="C6" s="444">
        <v>61.907730872987123</v>
      </c>
      <c r="D6" s="234">
        <v>9561.2160000000003</v>
      </c>
      <c r="E6" s="444">
        <v>63.701940550062929</v>
      </c>
      <c r="F6" s="234">
        <v>9651.4230000000007</v>
      </c>
      <c r="G6" s="444">
        <v>62.804564548399924</v>
      </c>
      <c r="H6" s="240">
        <v>-0.9373912272246564</v>
      </c>
      <c r="I6" s="240">
        <v>-1.8632796428050096</v>
      </c>
      <c r="K6" s="239"/>
    </row>
    <row r="7" spans="1:71" s="69" customFormat="1" ht="12.75" x14ac:dyDescent="0.2">
      <c r="A7" s="76" t="s">
        <v>114</v>
      </c>
      <c r="B7" s="77">
        <v>15299.527</v>
      </c>
      <c r="C7" s="78">
        <v>100</v>
      </c>
      <c r="D7" s="77">
        <v>15009.300999999999</v>
      </c>
      <c r="E7" s="78">
        <v>100</v>
      </c>
      <c r="F7" s="77">
        <v>15367.391</v>
      </c>
      <c r="G7" s="78">
        <v>100</v>
      </c>
      <c r="H7" s="78">
        <v>1.9336410136621325</v>
      </c>
      <c r="I7" s="627">
        <v>-0.44161042040252363</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13"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6">
        <f>INDICE!A3</f>
        <v>45777</v>
      </c>
      <c r="C3" s="827">
        <v>41671</v>
      </c>
      <c r="D3" s="826">
        <f>DATE(YEAR(B3),MONTH(B3)-1,1)</f>
        <v>45717</v>
      </c>
      <c r="E3" s="827"/>
      <c r="F3" s="826">
        <f>DATE(YEAR(B3)-1,MONTH(B3),1)</f>
        <v>45383</v>
      </c>
      <c r="G3" s="827"/>
      <c r="H3" s="777" t="s">
        <v>417</v>
      </c>
      <c r="I3" s="77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45717</v>
      </c>
      <c r="I4" s="280">
        <f>F3</f>
        <v>45383</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5525.5360000000001</v>
      </c>
      <c r="C5" s="444">
        <v>38.056630975241106</v>
      </c>
      <c r="D5" s="234">
        <v>5480.4440000000004</v>
      </c>
      <c r="E5" s="444">
        <v>38.120871290689408</v>
      </c>
      <c r="F5" s="234">
        <v>5491.0069999999996</v>
      </c>
      <c r="G5" s="444">
        <v>36.063056600321829</v>
      </c>
      <c r="H5" s="737">
        <v>0.82278005212715688</v>
      </c>
      <c r="I5" s="437">
        <v>0.62882819125891576</v>
      </c>
      <c r="K5" s="239"/>
    </row>
    <row r="6" spans="1:71" s="13" customFormat="1" ht="15" x14ac:dyDescent="0.2">
      <c r="A6" s="16" t="s">
        <v>511</v>
      </c>
      <c r="B6" s="234">
        <v>8993.7103399999978</v>
      </c>
      <c r="C6" s="444">
        <v>61.943369024758887</v>
      </c>
      <c r="D6" s="234">
        <v>8896.0479700000069</v>
      </c>
      <c r="E6" s="444">
        <v>61.879128709310606</v>
      </c>
      <c r="F6" s="234">
        <v>9735.1205599999957</v>
      </c>
      <c r="G6" s="444">
        <v>63.936943399678171</v>
      </c>
      <c r="H6" s="394">
        <v>1.0978174840034147</v>
      </c>
      <c r="I6" s="437">
        <v>-7.6158298752491085</v>
      </c>
      <c r="K6" s="239"/>
    </row>
    <row r="7" spans="1:71" s="69" customFormat="1" ht="12.75" x14ac:dyDescent="0.2">
      <c r="A7" s="76" t="s">
        <v>114</v>
      </c>
      <c r="B7" s="77">
        <v>14519.246339999998</v>
      </c>
      <c r="C7" s="78">
        <v>100</v>
      </c>
      <c r="D7" s="77">
        <v>14376.491970000006</v>
      </c>
      <c r="E7" s="78">
        <v>100</v>
      </c>
      <c r="F7" s="77">
        <v>15226.127559999995</v>
      </c>
      <c r="G7" s="78">
        <v>100</v>
      </c>
      <c r="H7" s="78">
        <v>0.99297081859665515</v>
      </c>
      <c r="I7" s="78">
        <v>-4.6425541702213202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12" priority="1" operator="between">
      <formula>0.000001</formula>
      <formula>0.0999999999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7" t="s">
        <v>498</v>
      </c>
      <c r="B1" s="817"/>
      <c r="C1" s="817"/>
      <c r="D1" s="817"/>
      <c r="E1" s="817"/>
      <c r="F1" s="817"/>
    </row>
    <row r="2" spans="1:9" x14ac:dyDescent="0.2">
      <c r="A2" s="818"/>
      <c r="B2" s="818"/>
      <c r="C2" s="818"/>
      <c r="D2" s="818"/>
      <c r="E2" s="818"/>
      <c r="F2" s="818"/>
      <c r="I2" s="161" t="s">
        <v>461</v>
      </c>
    </row>
    <row r="3" spans="1:9" x14ac:dyDescent="0.2">
      <c r="A3" s="248"/>
      <c r="B3" s="250"/>
      <c r="C3" s="250"/>
      <c r="D3" s="784">
        <f>INDICE!A3</f>
        <v>45777</v>
      </c>
      <c r="E3" s="784">
        <v>41671</v>
      </c>
      <c r="F3" s="784">
        <f>DATE(YEAR(D3),MONTH(D3)-1,1)</f>
        <v>45717</v>
      </c>
      <c r="G3" s="784"/>
      <c r="H3" s="788">
        <f>DATE(YEAR(D3)-1,MONTH(D3),1)</f>
        <v>45383</v>
      </c>
      <c r="I3" s="788"/>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105.14948728774665</v>
      </c>
      <c r="E5" s="447">
        <v>100</v>
      </c>
      <c r="F5" s="394">
        <v>103.64730426801282</v>
      </c>
      <c r="G5" s="447">
        <v>100</v>
      </c>
      <c r="H5" s="394">
        <v>104.07840670990828</v>
      </c>
      <c r="I5" s="447">
        <v>100</v>
      </c>
    </row>
    <row r="6" spans="1:9" x14ac:dyDescent="0.2">
      <c r="A6" s="579" t="s">
        <v>458</v>
      </c>
      <c r="B6" s="166"/>
      <c r="C6" s="166"/>
      <c r="D6" s="394">
        <v>62.158312069756761</v>
      </c>
      <c r="E6" s="447">
        <v>59.114232197497586</v>
      </c>
      <c r="F6" s="394">
        <v>61.028619183111516</v>
      </c>
      <c r="G6" s="447">
        <v>58.881048199095233</v>
      </c>
      <c r="H6" s="394">
        <v>65.968431793782131</v>
      </c>
      <c r="I6" s="447">
        <v>63.383398996155002</v>
      </c>
    </row>
    <row r="7" spans="1:9" x14ac:dyDescent="0.2">
      <c r="A7" s="579" t="s">
        <v>459</v>
      </c>
      <c r="B7" s="166"/>
      <c r="C7" s="166"/>
      <c r="D7" s="394">
        <v>42.991175217989905</v>
      </c>
      <c r="E7" s="447">
        <v>40.885767802502428</v>
      </c>
      <c r="F7" s="394">
        <v>42.61868508490133</v>
      </c>
      <c r="G7" s="447">
        <v>41.118951800904796</v>
      </c>
      <c r="H7" s="394">
        <v>38.109974916126156</v>
      </c>
      <c r="I7" s="447">
        <v>36.616601003844998</v>
      </c>
    </row>
    <row r="8" spans="1:9" x14ac:dyDescent="0.2">
      <c r="A8" s="540" t="s">
        <v>590</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7" t="s">
        <v>462</v>
      </c>
      <c r="B1" s="817"/>
      <c r="C1" s="817"/>
      <c r="D1" s="817"/>
      <c r="E1" s="249"/>
      <c r="F1" s="1"/>
      <c r="G1" s="1"/>
      <c r="H1" s="1"/>
      <c r="I1" s="1"/>
    </row>
    <row r="2" spans="1:40" ht="15" x14ac:dyDescent="0.2">
      <c r="A2" s="817"/>
      <c r="B2" s="817"/>
      <c r="C2" s="817"/>
      <c r="D2" s="817"/>
      <c r="E2" s="249"/>
      <c r="F2" s="1"/>
      <c r="G2" s="207"/>
      <c r="H2" s="244"/>
      <c r="I2" s="243" t="s">
        <v>151</v>
      </c>
    </row>
    <row r="3" spans="1:40" x14ac:dyDescent="0.2">
      <c r="A3" s="248"/>
      <c r="B3" s="826">
        <f>INDICE!A3</f>
        <v>45777</v>
      </c>
      <c r="C3" s="827">
        <v>41671</v>
      </c>
      <c r="D3" s="826">
        <f>DATE(YEAR(B3),MONTH(B3)-1,1)</f>
        <v>45717</v>
      </c>
      <c r="E3" s="827"/>
      <c r="F3" s="826">
        <f>DATE(YEAR(B3)-1,MONTH(B3),1)</f>
        <v>45383</v>
      </c>
      <c r="G3" s="827"/>
      <c r="H3" s="777" t="s">
        <v>417</v>
      </c>
      <c r="I3" s="777"/>
    </row>
    <row r="4" spans="1:40" x14ac:dyDescent="0.2">
      <c r="A4" s="214"/>
      <c r="B4" s="184" t="s">
        <v>47</v>
      </c>
      <c r="C4" s="184" t="s">
        <v>106</v>
      </c>
      <c r="D4" s="184" t="s">
        <v>47</v>
      </c>
      <c r="E4" s="184" t="s">
        <v>106</v>
      </c>
      <c r="F4" s="184" t="s">
        <v>47</v>
      </c>
      <c r="G4" s="184" t="s">
        <v>106</v>
      </c>
      <c r="H4" s="677">
        <f>D3</f>
        <v>45717</v>
      </c>
      <c r="I4" s="677">
        <f>F3</f>
        <v>45383</v>
      </c>
    </row>
    <row r="5" spans="1:40" x14ac:dyDescent="0.2">
      <c r="A5" s="539" t="s">
        <v>48</v>
      </c>
      <c r="B5" s="233">
        <v>576.60199999999998</v>
      </c>
      <c r="C5" s="240">
        <v>10.43522293583826</v>
      </c>
      <c r="D5" s="233">
        <v>531.51</v>
      </c>
      <c r="E5" s="240">
        <v>9.6983018164221733</v>
      </c>
      <c r="F5" s="233">
        <v>531.61800000000005</v>
      </c>
      <c r="G5" s="240">
        <v>9.6816121341677412</v>
      </c>
      <c r="H5" s="737">
        <v>8.483753833417996</v>
      </c>
      <c r="I5" s="394">
        <v>8.4617149908392708</v>
      </c>
    </row>
    <row r="6" spans="1:40" x14ac:dyDescent="0.2">
      <c r="A6" s="579" t="s">
        <v>49</v>
      </c>
      <c r="B6" s="233">
        <v>330.24</v>
      </c>
      <c r="C6" s="240">
        <v>5.9766147573737642</v>
      </c>
      <c r="D6" s="233">
        <v>330.24</v>
      </c>
      <c r="E6" s="240">
        <v>6.0257891513899233</v>
      </c>
      <c r="F6" s="233">
        <v>330.24</v>
      </c>
      <c r="G6" s="240">
        <v>6.0141973958510713</v>
      </c>
      <c r="H6" s="394">
        <v>0</v>
      </c>
      <c r="I6" s="394">
        <v>0</v>
      </c>
    </row>
    <row r="7" spans="1:40" x14ac:dyDescent="0.2">
      <c r="A7" s="579" t="s">
        <v>122</v>
      </c>
      <c r="B7" s="233">
        <v>2991.6170000000002</v>
      </c>
      <c r="C7" s="240">
        <v>54.141661551024193</v>
      </c>
      <c r="D7" s="233">
        <v>2991.6170000000002</v>
      </c>
      <c r="E7" s="240">
        <v>54.58712834215622</v>
      </c>
      <c r="F7" s="233">
        <v>2991.6170000000002</v>
      </c>
      <c r="G7" s="240">
        <v>54.482119582073018</v>
      </c>
      <c r="H7" s="394">
        <v>0</v>
      </c>
      <c r="I7" s="394">
        <v>0</v>
      </c>
    </row>
    <row r="8" spans="1:40" x14ac:dyDescent="0.2">
      <c r="A8" s="579" t="s">
        <v>123</v>
      </c>
      <c r="B8" s="233">
        <v>21</v>
      </c>
      <c r="C8" s="240">
        <v>0.38005362737660198</v>
      </c>
      <c r="D8" s="233">
        <v>21</v>
      </c>
      <c r="E8" s="240">
        <v>0.38318063281004239</v>
      </c>
      <c r="F8" s="233">
        <v>35</v>
      </c>
      <c r="G8" s="240">
        <v>0.63740585287908025</v>
      </c>
      <c r="H8" s="429">
        <v>0</v>
      </c>
      <c r="I8" s="394">
        <v>-40</v>
      </c>
    </row>
    <row r="9" spans="1:40" x14ac:dyDescent="0.2">
      <c r="A9" s="540" t="s">
        <v>362</v>
      </c>
      <c r="B9" s="440">
        <v>1606.077</v>
      </c>
      <c r="C9" s="445">
        <v>29.066447128387185</v>
      </c>
      <c r="D9" s="440">
        <v>1606.077</v>
      </c>
      <c r="E9" s="445">
        <v>29.305600057221636</v>
      </c>
      <c r="F9" s="440">
        <v>1602.5319999999999</v>
      </c>
      <c r="G9" s="445">
        <v>29.184665035029095</v>
      </c>
      <c r="H9" s="437">
        <v>0</v>
      </c>
      <c r="I9" s="394">
        <v>0.2212124313274289</v>
      </c>
    </row>
    <row r="10" spans="1:40" s="69" customFormat="1" x14ac:dyDescent="0.2">
      <c r="A10" s="76" t="s">
        <v>114</v>
      </c>
      <c r="B10" s="77">
        <v>5525.5360000000001</v>
      </c>
      <c r="C10" s="246">
        <v>100</v>
      </c>
      <c r="D10" s="77">
        <v>5480.4440000000004</v>
      </c>
      <c r="E10" s="246">
        <v>100</v>
      </c>
      <c r="F10" s="77">
        <v>5491.0069999999996</v>
      </c>
      <c r="G10" s="246">
        <v>100</v>
      </c>
      <c r="H10" s="627">
        <v>0.82278005212715688</v>
      </c>
      <c r="I10" s="78">
        <v>0.62882819125891576</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11" priority="1" operator="between">
      <formula>0.000001</formula>
      <formula>0.0999999999</formula>
    </cfRule>
  </conditionalFormatting>
  <conditionalFormatting sqref="H6:H7">
    <cfRule type="cellIs" dxfId="10" priority="13" operator="equal">
      <formula>0</formula>
    </cfRule>
  </conditionalFormatting>
  <conditionalFormatting sqref="I5:I9">
    <cfRule type="cellIs" dxfId="9" priority="42"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7" t="s">
        <v>40</v>
      </c>
      <c r="B1" s="817"/>
      <c r="C1" s="817"/>
      <c r="D1" s="11"/>
      <c r="E1" s="11"/>
      <c r="F1" s="11"/>
      <c r="G1" s="11"/>
      <c r="H1" s="11"/>
      <c r="I1" s="11"/>
      <c r="J1" s="11"/>
      <c r="K1" s="11"/>
      <c r="L1" s="11"/>
    </row>
    <row r="2" spans="1:47" x14ac:dyDescent="0.2">
      <c r="A2" s="817"/>
      <c r="B2" s="817"/>
      <c r="C2" s="817"/>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6">
        <f>INDICE!A3</f>
        <v>45777</v>
      </c>
      <c r="C4" s="827">
        <v>41671</v>
      </c>
      <c r="D4" s="826">
        <f>DATE(YEAR(B4),MONTH(B4)-1,1)</f>
        <v>45717</v>
      </c>
      <c r="E4" s="827"/>
      <c r="F4" s="826">
        <f>DATE(YEAR(B4)-1,MONTH(B4),1)</f>
        <v>45383</v>
      </c>
      <c r="G4" s="827"/>
      <c r="H4" s="777" t="s">
        <v>417</v>
      </c>
      <c r="I4" s="777"/>
      <c r="J4" s="11"/>
      <c r="K4" s="11"/>
      <c r="L4" s="11"/>
    </row>
    <row r="5" spans="1:47" x14ac:dyDescent="0.2">
      <c r="A5" s="253"/>
      <c r="B5" s="184" t="s">
        <v>54</v>
      </c>
      <c r="C5" s="184" t="s">
        <v>106</v>
      </c>
      <c r="D5" s="184" t="s">
        <v>54</v>
      </c>
      <c r="E5" s="184" t="s">
        <v>106</v>
      </c>
      <c r="F5" s="184" t="s">
        <v>54</v>
      </c>
      <c r="G5" s="184" t="s">
        <v>106</v>
      </c>
      <c r="H5" s="280">
        <f>D4</f>
        <v>45717</v>
      </c>
      <c r="I5" s="280">
        <f>F4</f>
        <v>45383</v>
      </c>
      <c r="J5" s="11"/>
      <c r="K5" s="11"/>
      <c r="L5" s="11"/>
    </row>
    <row r="6" spans="1:47" ht="15" customHeight="1" x14ac:dyDescent="0.2">
      <c r="A6" s="11" t="s">
        <v>367</v>
      </c>
      <c r="B6" s="223">
        <v>14594.888770000001</v>
      </c>
      <c r="C6" s="222">
        <v>37.003629996550728</v>
      </c>
      <c r="D6" s="223">
        <v>13358.489210000002</v>
      </c>
      <c r="E6" s="222">
        <v>37.066446962529945</v>
      </c>
      <c r="F6" s="223">
        <v>13276.416720000001</v>
      </c>
      <c r="G6" s="222">
        <v>30.888439365199755</v>
      </c>
      <c r="H6" s="222">
        <v>9.2555343689198502</v>
      </c>
      <c r="I6" s="222">
        <v>9.9309330055436842</v>
      </c>
      <c r="J6" s="11"/>
      <c r="K6" s="11"/>
      <c r="L6" s="11"/>
    </row>
    <row r="7" spans="1:47" x14ac:dyDescent="0.2">
      <c r="A7" s="252" t="s">
        <v>366</v>
      </c>
      <c r="B7" s="223">
        <v>24846.887000000002</v>
      </c>
      <c r="C7" s="222">
        <v>62.99637000344925</v>
      </c>
      <c r="D7" s="223">
        <v>22680.813999999998</v>
      </c>
      <c r="E7" s="222">
        <v>62.933553037470055</v>
      </c>
      <c r="F7" s="223">
        <v>29705.413999999997</v>
      </c>
      <c r="G7" s="222">
        <v>69.111560634800242</v>
      </c>
      <c r="H7" s="240">
        <v>9.5502436552762351</v>
      </c>
      <c r="I7" s="652">
        <v>-16.355695295140457</v>
      </c>
      <c r="J7" s="11"/>
      <c r="K7" s="11"/>
      <c r="L7" s="11"/>
    </row>
    <row r="8" spans="1:47" x14ac:dyDescent="0.2">
      <c r="A8" s="173" t="s">
        <v>114</v>
      </c>
      <c r="B8" s="174">
        <v>39441.775770000007</v>
      </c>
      <c r="C8" s="175">
        <v>100</v>
      </c>
      <c r="D8" s="174">
        <v>36039.303209999998</v>
      </c>
      <c r="E8" s="175">
        <v>100</v>
      </c>
      <c r="F8" s="174">
        <v>42981.830719999998</v>
      </c>
      <c r="G8" s="175">
        <v>100</v>
      </c>
      <c r="H8" s="78">
        <v>9.4410053939553116</v>
      </c>
      <c r="I8" s="78">
        <v>-8.2361660513281887</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8"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8" t="s">
        <v>1</v>
      </c>
      <c r="B1" s="828"/>
      <c r="C1" s="828"/>
      <c r="D1" s="828"/>
      <c r="E1" s="255"/>
      <c r="F1" s="255"/>
      <c r="G1" s="256"/>
    </row>
    <row r="2" spans="1:7" x14ac:dyDescent="0.2">
      <c r="A2" s="828"/>
      <c r="B2" s="828"/>
      <c r="C2" s="828"/>
      <c r="D2" s="828"/>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29" t="s">
        <v>391</v>
      </c>
      <c r="B24" s="829"/>
      <c r="C24" s="829"/>
      <c r="D24" s="830" t="s">
        <v>392</v>
      </c>
      <c r="E24" s="830"/>
      <c r="F24" s="830"/>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618</v>
      </c>
      <c r="B30" s="684" t="s">
        <v>403</v>
      </c>
      <c r="C30" s="3"/>
      <c r="D30" s="255"/>
      <c r="E30" s="256"/>
      <c r="F30" s="261"/>
      <c r="G30" s="256"/>
    </row>
    <row r="31" spans="1:7" x14ac:dyDescent="0.2">
      <c r="A31" s="6" t="s">
        <v>619</v>
      </c>
      <c r="B31" s="684" t="s">
        <v>620</v>
      </c>
      <c r="C31" s="3"/>
      <c r="D31" s="255"/>
      <c r="E31" s="256"/>
      <c r="F31" s="261"/>
      <c r="G31" s="256"/>
    </row>
    <row r="32" spans="1:7" x14ac:dyDescent="0.2">
      <c r="A32" s="65" t="s">
        <v>617</v>
      </c>
      <c r="B32" s="272" t="s">
        <v>621</v>
      </c>
      <c r="C32" s="256"/>
      <c r="D32" s="256"/>
      <c r="E32" s="256"/>
      <c r="F32" s="256"/>
      <c r="G32" s="256"/>
    </row>
    <row r="33" spans="1:7" x14ac:dyDescent="0.2">
      <c r="A33" s="256" t="s">
        <v>615</v>
      </c>
      <c r="B33" s="684"/>
      <c r="C33" s="256"/>
      <c r="D33" s="256"/>
      <c r="E33" s="256"/>
      <c r="F33" s="256"/>
      <c r="G33" s="256"/>
    </row>
    <row r="34" spans="1:7" x14ac:dyDescent="0.2">
      <c r="A34" s="256" t="s">
        <v>616</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31" t="s">
        <v>663</v>
      </c>
      <c r="B50" s="831"/>
      <c r="C50" s="831"/>
      <c r="D50" s="831"/>
      <c r="E50" s="831"/>
      <c r="F50" s="831"/>
      <c r="G50" s="831"/>
    </row>
    <row r="51" spans="1:200" x14ac:dyDescent="0.2">
      <c r="A51" s="831"/>
      <c r="B51" s="831"/>
      <c r="C51" s="831"/>
      <c r="D51" s="831"/>
      <c r="E51" s="831"/>
      <c r="F51" s="831"/>
      <c r="G51" s="831"/>
    </row>
    <row r="52" spans="1:200" x14ac:dyDescent="0.2">
      <c r="A52" s="831"/>
      <c r="B52" s="831"/>
      <c r="C52" s="831"/>
      <c r="D52" s="831"/>
      <c r="E52" s="831"/>
      <c r="F52" s="831"/>
      <c r="G52" s="831"/>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630</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31" t="s">
        <v>602</v>
      </c>
      <c r="B59" s="831"/>
      <c r="C59" s="831"/>
      <c r="D59" s="831"/>
      <c r="E59" s="831"/>
      <c r="F59" s="831"/>
      <c r="G59" s="83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31"/>
      <c r="B60" s="831"/>
      <c r="C60" s="831"/>
      <c r="D60" s="831"/>
      <c r="E60" s="831"/>
      <c r="F60" s="831"/>
      <c r="G60" s="83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31"/>
      <c r="B61" s="831"/>
      <c r="C61" s="831"/>
      <c r="D61" s="831"/>
      <c r="E61" s="831"/>
      <c r="F61" s="831"/>
      <c r="G61" s="83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31"/>
      <c r="B62" s="831"/>
      <c r="C62" s="831"/>
      <c r="D62" s="831"/>
      <c r="E62" s="831"/>
      <c r="F62" s="831"/>
      <c r="G62" s="83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31"/>
      <c r="B63" s="831"/>
      <c r="C63" s="831"/>
      <c r="D63" s="831"/>
      <c r="E63" s="831"/>
      <c r="F63" s="831"/>
      <c r="G63" s="831"/>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596</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6.5870586284643791</v>
      </c>
      <c r="C4" s="558">
        <v>7.6799633943238521E-2</v>
      </c>
      <c r="D4" s="558">
        <v>3.4897259507333791</v>
      </c>
      <c r="Q4" s="559"/>
      <c r="R4" s="559"/>
    </row>
    <row r="5" spans="1:18" x14ac:dyDescent="0.2">
      <c r="A5" s="18" t="s">
        <v>127</v>
      </c>
      <c r="B5" s="558">
        <v>5.0950713791122322</v>
      </c>
      <c r="C5" s="558">
        <v>6.4332202788556198E-2</v>
      </c>
      <c r="D5" s="558">
        <v>3.54063627776884</v>
      </c>
    </row>
    <row r="6" spans="1:18" x14ac:dyDescent="0.2">
      <c r="A6" s="18" t="s">
        <v>128</v>
      </c>
      <c r="B6" s="558">
        <v>5.6259443320586824</v>
      </c>
      <c r="C6" s="558">
        <v>-0.74918896164180249</v>
      </c>
      <c r="D6" s="558">
        <v>3.9753050626386695</v>
      </c>
    </row>
    <row r="7" spans="1:18" x14ac:dyDescent="0.2">
      <c r="A7" s="18" t="s">
        <v>129</v>
      </c>
      <c r="B7" s="558">
        <v>3.8695992321937394</v>
      </c>
      <c r="C7" s="558">
        <v>0.59810755552823136</v>
      </c>
      <c r="D7" s="558">
        <v>2.9748499180909591</v>
      </c>
    </row>
    <row r="8" spans="1:18" x14ac:dyDescent="0.2">
      <c r="A8" s="18" t="s">
        <v>130</v>
      </c>
      <c r="B8" s="558">
        <v>1.9872307398936222</v>
      </c>
      <c r="C8" s="558">
        <v>1.499388123714642</v>
      </c>
      <c r="D8" s="560" t="s">
        <v>505</v>
      </c>
    </row>
    <row r="9" spans="1:18" x14ac:dyDescent="0.2">
      <c r="A9" s="18" t="s">
        <v>131</v>
      </c>
      <c r="B9" s="558">
        <v>1.2527981583727197</v>
      </c>
      <c r="C9" s="558">
        <v>1.511947433557995</v>
      </c>
      <c r="D9" s="560" t="s">
        <v>505</v>
      </c>
    </row>
    <row r="10" spans="1:18" x14ac:dyDescent="0.2">
      <c r="A10" s="18" t="s">
        <v>132</v>
      </c>
      <c r="B10" s="558">
        <v>0.82198619484328428</v>
      </c>
      <c r="C10" s="558">
        <v>2.1320640553224193</v>
      </c>
      <c r="D10" s="558" t="s">
        <v>505</v>
      </c>
    </row>
    <row r="11" spans="1:18" x14ac:dyDescent="0.2">
      <c r="A11" s="18" t="s">
        <v>133</v>
      </c>
      <c r="B11" s="558">
        <v>-9.9790879261134072E-2</v>
      </c>
      <c r="C11" s="558">
        <v>3.0948624343951256</v>
      </c>
      <c r="D11" s="680" t="s">
        <v>505</v>
      </c>
    </row>
    <row r="12" spans="1:18" x14ac:dyDescent="0.2">
      <c r="A12" s="18" t="s">
        <v>134</v>
      </c>
      <c r="B12" s="558">
        <v>-0.81794051421253156</v>
      </c>
      <c r="C12" s="558">
        <v>3.7941922299621744</v>
      </c>
      <c r="D12" s="560" t="s">
        <v>505</v>
      </c>
    </row>
    <row r="13" spans="1:18" x14ac:dyDescent="0.2">
      <c r="A13" s="18" t="s">
        <v>135</v>
      </c>
      <c r="B13" s="558">
        <v>-0.84586516065760187</v>
      </c>
      <c r="C13" s="558">
        <v>4.2926882343552428</v>
      </c>
      <c r="D13" s="560" t="s">
        <v>505</v>
      </c>
    </row>
    <row r="14" spans="1:18" x14ac:dyDescent="0.2">
      <c r="A14" s="18" t="s">
        <v>136</v>
      </c>
      <c r="B14" s="558">
        <v>-0.21588420460721106</v>
      </c>
      <c r="C14" s="558">
        <v>3.8877758187277016</v>
      </c>
      <c r="D14" s="558" t="s">
        <v>505</v>
      </c>
    </row>
    <row r="15" spans="1:18" x14ac:dyDescent="0.2">
      <c r="A15" s="439" t="s">
        <v>137</v>
      </c>
      <c r="B15" s="445">
        <v>-1.1229540220958329</v>
      </c>
      <c r="C15" s="445">
        <v>4.556263808867322</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4">
        <f>INDICE!A3</f>
        <v>45777</v>
      </c>
      <c r="C3" s="785"/>
      <c r="D3" s="785" t="s">
        <v>115</v>
      </c>
      <c r="E3" s="785"/>
      <c r="F3" s="785" t="s">
        <v>116</v>
      </c>
      <c r="G3" s="785"/>
      <c r="H3" s="785"/>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61.065289999999997</v>
      </c>
      <c r="C5" s="315">
        <v>1.5189618365992448</v>
      </c>
      <c r="D5" s="314">
        <v>298.03154000000001</v>
      </c>
      <c r="E5" s="315">
        <v>4.2316400270511885</v>
      </c>
      <c r="F5" s="314">
        <v>718.10843000000011</v>
      </c>
      <c r="G5" s="315">
        <v>1.6245270414512731</v>
      </c>
      <c r="H5" s="320">
        <v>35.373657269342864</v>
      </c>
    </row>
    <row r="6" spans="1:8" x14ac:dyDescent="0.2">
      <c r="A6" s="313" t="s">
        <v>139</v>
      </c>
      <c r="B6" s="322">
        <v>41.046469999999992</v>
      </c>
      <c r="C6" s="315">
        <v>7.2013929805647106</v>
      </c>
      <c r="D6" s="314">
        <v>220.56878</v>
      </c>
      <c r="E6" s="315">
        <v>10.82618597537784</v>
      </c>
      <c r="F6" s="314">
        <v>490.27092000000005</v>
      </c>
      <c r="G6" s="315">
        <v>5.3743051556948007</v>
      </c>
      <c r="H6" s="320">
        <v>24.150497012276283</v>
      </c>
    </row>
    <row r="7" spans="1:8" x14ac:dyDescent="0.2">
      <c r="A7" s="313" t="s">
        <v>140</v>
      </c>
      <c r="B7" s="322">
        <v>10.819440000000004</v>
      </c>
      <c r="C7" s="315">
        <v>3.9033974904398603</v>
      </c>
      <c r="D7" s="314">
        <v>40.650300000000001</v>
      </c>
      <c r="E7" s="315">
        <v>6.1243339866088711</v>
      </c>
      <c r="F7" s="314">
        <v>125.47170999999999</v>
      </c>
      <c r="G7" s="315">
        <v>7.5726993177838748</v>
      </c>
      <c r="H7" s="320">
        <v>6.1806728359091654</v>
      </c>
    </row>
    <row r="8" spans="1:8" x14ac:dyDescent="0.2">
      <c r="A8" s="316" t="s">
        <v>437</v>
      </c>
      <c r="B8" s="321">
        <v>56.444699999999997</v>
      </c>
      <c r="C8" s="318">
        <v>-39.338572522468063</v>
      </c>
      <c r="D8" s="317">
        <v>155.43523999999999</v>
      </c>
      <c r="E8" s="319">
        <v>-47.635147836865151</v>
      </c>
      <c r="F8" s="317">
        <v>696.21448999999996</v>
      </c>
      <c r="G8" s="319">
        <v>-19.792084719546576</v>
      </c>
      <c r="H8" s="483">
        <v>34.295172882471697</v>
      </c>
    </row>
    <row r="9" spans="1:8" s="69" customFormat="1" x14ac:dyDescent="0.2">
      <c r="A9" s="283" t="s">
        <v>114</v>
      </c>
      <c r="B9" s="61">
        <v>169.3759</v>
      </c>
      <c r="C9" s="62">
        <v>-16.110036499802924</v>
      </c>
      <c r="D9" s="61">
        <v>714.68586000000005</v>
      </c>
      <c r="E9" s="62">
        <v>-12.852735744171623</v>
      </c>
      <c r="F9" s="61">
        <v>2030.06555</v>
      </c>
      <c r="G9" s="62">
        <v>-5.8649697274763994</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35" priority="8" operator="between">
      <formula>0</formula>
      <formula>0.5</formula>
    </cfRule>
  </conditionalFormatting>
  <conditionalFormatting sqref="C17:U17">
    <cfRule type="cellIs" dxfId="234" priority="3" operator="between">
      <formula>-0.0499999</formula>
      <formula>0.0499999</formula>
    </cfRule>
  </conditionalFormatting>
  <conditionalFormatting sqref="D8">
    <cfRule type="cellIs" dxfId="233" priority="7" operator="between">
      <formula>0</formula>
      <formula>0.5</formula>
    </cfRule>
  </conditionalFormatting>
  <conditionalFormatting sqref="F8">
    <cfRule type="cellIs" dxfId="232" priority="6" operator="between">
      <formula>0</formula>
      <formula>0.5</formula>
    </cfRule>
  </conditionalFormatting>
  <conditionalFormatting sqref="G5">
    <cfRule type="cellIs" dxfId="231" priority="1" operator="between">
      <formula>-0.049</formula>
      <formula>0.049</formula>
    </cfRule>
  </conditionalFormatting>
  <conditionalFormatting sqref="H8">
    <cfRule type="cellIs" dxfId="23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4">
        <f>INDICE!A3</f>
        <v>45777</v>
      </c>
      <c r="C3" s="785"/>
      <c r="D3" s="786" t="s">
        <v>115</v>
      </c>
      <c r="E3" s="786"/>
      <c r="F3" s="786" t="s">
        <v>116</v>
      </c>
      <c r="G3" s="786"/>
      <c r="H3" s="786"/>
    </row>
    <row r="4" spans="1:14" x14ac:dyDescent="0.2">
      <c r="A4" s="66"/>
      <c r="B4" s="82" t="s">
        <v>47</v>
      </c>
      <c r="C4" s="82" t="s">
        <v>421</v>
      </c>
      <c r="D4" s="82" t="s">
        <v>47</v>
      </c>
      <c r="E4" s="82" t="s">
        <v>417</v>
      </c>
      <c r="F4" s="82" t="s">
        <v>47</v>
      </c>
      <c r="G4" s="83" t="s">
        <v>417</v>
      </c>
      <c r="H4" s="83" t="s">
        <v>106</v>
      </c>
    </row>
    <row r="5" spans="1:14" x14ac:dyDescent="0.2">
      <c r="A5" s="84" t="s">
        <v>183</v>
      </c>
      <c r="B5" s="336">
        <v>555.67484999999976</v>
      </c>
      <c r="C5" s="332">
        <v>9.1518532857265473</v>
      </c>
      <c r="D5" s="331">
        <v>1991.7801600000003</v>
      </c>
      <c r="E5" s="333">
        <v>6.087030079456011</v>
      </c>
      <c r="F5" s="331">
        <v>6287.24305</v>
      </c>
      <c r="G5" s="333">
        <v>6.7349508425187814</v>
      </c>
      <c r="H5" s="338">
        <v>94.611551633810464</v>
      </c>
    </row>
    <row r="6" spans="1:14" x14ac:dyDescent="0.2">
      <c r="A6" s="84" t="s">
        <v>184</v>
      </c>
      <c r="B6" s="322">
        <v>31.796669999999978</v>
      </c>
      <c r="C6" s="329">
        <v>14.764273677212106</v>
      </c>
      <c r="D6" s="314">
        <v>112.26357999999999</v>
      </c>
      <c r="E6" s="315">
        <v>8.0860019804544443</v>
      </c>
      <c r="F6" s="314">
        <v>353.03993000000003</v>
      </c>
      <c r="G6" s="315">
        <v>7.9111243021530431</v>
      </c>
      <c r="H6" s="320">
        <v>5.3126076565453966</v>
      </c>
    </row>
    <row r="7" spans="1:14" x14ac:dyDescent="0.2">
      <c r="A7" s="84" t="s">
        <v>188</v>
      </c>
      <c r="B7" s="337">
        <v>7.9000000000000001E-4</v>
      </c>
      <c r="C7" s="329">
        <v>-95.654565456545654</v>
      </c>
      <c r="D7" s="328">
        <v>7.9000000000000001E-4</v>
      </c>
      <c r="E7" s="582">
        <v>-95.654565456545654</v>
      </c>
      <c r="F7" s="328">
        <v>2.921E-2</v>
      </c>
      <c r="G7" s="582">
        <v>-46.501831501831504</v>
      </c>
      <c r="H7" s="337">
        <v>4.3955727514361067E-4</v>
      </c>
    </row>
    <row r="8" spans="1:14" x14ac:dyDescent="0.2">
      <c r="A8" s="84" t="s">
        <v>145</v>
      </c>
      <c r="B8" s="337">
        <v>0</v>
      </c>
      <c r="C8" s="329">
        <v>0</v>
      </c>
      <c r="D8" s="328">
        <v>1.1710000000000002E-2</v>
      </c>
      <c r="E8" s="315">
        <v>-43.674843674843665</v>
      </c>
      <c r="F8" s="328">
        <v>3.279E-2</v>
      </c>
      <c r="G8" s="582">
        <v>0</v>
      </c>
      <c r="H8" s="337">
        <v>4.9342975186439549E-4</v>
      </c>
    </row>
    <row r="9" spans="1:14" x14ac:dyDescent="0.2">
      <c r="A9" s="335" t="s">
        <v>146</v>
      </c>
      <c r="B9" s="323">
        <v>587.47230999999965</v>
      </c>
      <c r="C9" s="324">
        <v>9.4361405458011518</v>
      </c>
      <c r="D9" s="323">
        <v>2104.0562400000003</v>
      </c>
      <c r="E9" s="324">
        <v>6.1903605844111445</v>
      </c>
      <c r="F9" s="323">
        <v>6640.3449799999999</v>
      </c>
      <c r="G9" s="324">
        <v>6.7963341618143698</v>
      </c>
      <c r="H9" s="324">
        <v>99.925092277382859</v>
      </c>
    </row>
    <row r="10" spans="1:14" x14ac:dyDescent="0.2">
      <c r="A10" s="84" t="s">
        <v>147</v>
      </c>
      <c r="B10" s="337">
        <v>0.4265199999999999</v>
      </c>
      <c r="C10" s="329">
        <v>-6.1603449793188307</v>
      </c>
      <c r="D10" s="328">
        <v>1.4477700000000002</v>
      </c>
      <c r="E10" s="329">
        <v>3.6802303098010976</v>
      </c>
      <c r="F10" s="328">
        <v>4.977859999999998</v>
      </c>
      <c r="G10" s="329">
        <v>9.6198651404309476</v>
      </c>
      <c r="H10" s="320">
        <v>7.490772261713019E-2</v>
      </c>
    </row>
    <row r="11" spans="1:14" x14ac:dyDescent="0.2">
      <c r="A11" s="60" t="s">
        <v>148</v>
      </c>
      <c r="B11" s="325">
        <v>587.89882999999975</v>
      </c>
      <c r="C11" s="326">
        <v>9.4229462701553643</v>
      </c>
      <c r="D11" s="325">
        <v>2105.5040100000001</v>
      </c>
      <c r="E11" s="326">
        <v>6.1885928310384593</v>
      </c>
      <c r="F11" s="325">
        <v>6645.3228399999998</v>
      </c>
      <c r="G11" s="326">
        <v>6.7983947661641801</v>
      </c>
      <c r="H11" s="326">
        <v>100</v>
      </c>
    </row>
    <row r="12" spans="1:14" x14ac:dyDescent="0.2">
      <c r="A12" s="362" t="s">
        <v>149</v>
      </c>
      <c r="B12" s="327"/>
      <c r="C12" s="327"/>
      <c r="D12" s="327"/>
      <c r="E12" s="327"/>
      <c r="F12" s="327"/>
      <c r="G12" s="327"/>
      <c r="H12" s="327"/>
    </row>
    <row r="13" spans="1:14" x14ac:dyDescent="0.2">
      <c r="A13" s="586" t="s">
        <v>188</v>
      </c>
      <c r="B13" s="587">
        <v>14.528749999999993</v>
      </c>
      <c r="C13" s="588">
        <v>-10.529430529024074</v>
      </c>
      <c r="D13" s="589">
        <v>55.929099999999984</v>
      </c>
      <c r="E13" s="588">
        <v>-22.394075157822986</v>
      </c>
      <c r="F13" s="589">
        <v>222.93261000000001</v>
      </c>
      <c r="G13" s="588">
        <v>-10.845931551928478</v>
      </c>
      <c r="H13" s="590">
        <v>3.3547295649521822</v>
      </c>
    </row>
    <row r="14" spans="1:14" x14ac:dyDescent="0.2">
      <c r="A14" s="591" t="s">
        <v>150</v>
      </c>
      <c r="B14" s="592">
        <v>2.471301057020304</v>
      </c>
      <c r="C14" s="593"/>
      <c r="D14" s="594">
        <v>2.6563283534188082</v>
      </c>
      <c r="E14" s="593"/>
      <c r="F14" s="594">
        <v>3.3547295649521822</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7" t="s">
        <v>662</v>
      </c>
      <c r="B19" s="787"/>
      <c r="C19" s="787"/>
      <c r="D19" s="787"/>
      <c r="E19" s="787"/>
      <c r="F19" s="787"/>
      <c r="G19" s="787"/>
      <c r="H19" s="787"/>
    </row>
    <row r="20" spans="1:14" x14ac:dyDescent="0.2">
      <c r="A20" s="787"/>
      <c r="B20" s="787"/>
      <c r="C20" s="787"/>
      <c r="D20" s="787"/>
      <c r="E20" s="787"/>
      <c r="F20" s="787"/>
      <c r="G20" s="787"/>
      <c r="H20" s="787"/>
    </row>
  </sheetData>
  <mergeCells count="4">
    <mergeCell ref="B3:C3"/>
    <mergeCell ref="D3:E3"/>
    <mergeCell ref="F3:H3"/>
    <mergeCell ref="A19:H20"/>
  </mergeCells>
  <conditionalFormatting sqref="B10 D10 F10:G10">
    <cfRule type="cellIs" dxfId="229" priority="28" operator="between">
      <formula>0</formula>
      <formula>0.5</formula>
    </cfRule>
  </conditionalFormatting>
  <conditionalFormatting sqref="B7:D8">
    <cfRule type="cellIs" dxfId="228" priority="14" operator="equal">
      <formula>0</formula>
    </cfRule>
    <cfRule type="cellIs" dxfId="227" priority="15" operator="between">
      <formula>0</formula>
      <formula>0.5</formula>
    </cfRule>
  </conditionalFormatting>
  <conditionalFormatting sqref="C6">
    <cfRule type="cellIs" dxfId="226" priority="1" operator="between">
      <formula>-0.05</formula>
      <formula>0</formula>
    </cfRule>
    <cfRule type="cellIs" dxfId="225" priority="2" operator="between">
      <formula>0</formula>
      <formula>0.5</formula>
    </cfRule>
  </conditionalFormatting>
  <conditionalFormatting sqref="F7">
    <cfRule type="cellIs" dxfId="224" priority="11" operator="equal">
      <formula>0</formula>
    </cfRule>
  </conditionalFormatting>
  <conditionalFormatting sqref="F7:F8">
    <cfRule type="cellIs" dxfId="223" priority="12" operator="between">
      <formula>0</formula>
      <formula>0.5</formula>
    </cfRule>
  </conditionalFormatting>
  <conditionalFormatting sqref="H7:H8">
    <cfRule type="cellIs" dxfId="222"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585</v>
      </c>
    </row>
    <row r="2" spans="1:12" ht="15.75" x14ac:dyDescent="0.25">
      <c r="A2" s="2"/>
      <c r="B2" s="89"/>
      <c r="H2" s="79" t="s">
        <v>151</v>
      </c>
    </row>
    <row r="3" spans="1:12" ht="14.1" customHeight="1" x14ac:dyDescent="0.2">
      <c r="A3" s="90"/>
      <c r="B3" s="788">
        <f>INDICE!A3</f>
        <v>45777</v>
      </c>
      <c r="C3" s="788"/>
      <c r="D3" s="788"/>
      <c r="E3" s="91"/>
      <c r="F3" s="789" t="s">
        <v>116</v>
      </c>
      <c r="G3" s="789"/>
      <c r="H3" s="789"/>
    </row>
    <row r="4" spans="1:12" x14ac:dyDescent="0.2">
      <c r="A4" s="92"/>
      <c r="B4" s="93" t="s">
        <v>143</v>
      </c>
      <c r="C4" s="488" t="s">
        <v>144</v>
      </c>
      <c r="D4" s="93" t="s">
        <v>152</v>
      </c>
      <c r="E4" s="93"/>
      <c r="F4" s="93" t="s">
        <v>143</v>
      </c>
      <c r="G4" s="488" t="s">
        <v>144</v>
      </c>
      <c r="H4" s="93" t="s">
        <v>152</v>
      </c>
    </row>
    <row r="5" spans="1:12" x14ac:dyDescent="0.2">
      <c r="A5" s="90" t="s">
        <v>153</v>
      </c>
      <c r="B5" s="94">
        <v>86.651950000000028</v>
      </c>
      <c r="C5" s="96">
        <v>3.8424100000000023</v>
      </c>
      <c r="D5" s="339">
        <v>90.494360000000029</v>
      </c>
      <c r="E5" s="94"/>
      <c r="F5" s="94">
        <v>968.02944999999909</v>
      </c>
      <c r="G5" s="96">
        <v>39.780409999999954</v>
      </c>
      <c r="H5" s="339">
        <v>1007.809859999999</v>
      </c>
    </row>
    <row r="6" spans="1:12" x14ac:dyDescent="0.2">
      <c r="A6" s="92" t="s">
        <v>154</v>
      </c>
      <c r="B6" s="95">
        <v>16.055450000000004</v>
      </c>
      <c r="C6" s="96">
        <v>0.69882</v>
      </c>
      <c r="D6" s="340">
        <v>16.754270000000005</v>
      </c>
      <c r="E6" s="95"/>
      <c r="F6" s="95">
        <v>177.84781000000004</v>
      </c>
      <c r="G6" s="96">
        <v>7.3652300000000004</v>
      </c>
      <c r="H6" s="340">
        <v>185.21304000000003</v>
      </c>
    </row>
    <row r="7" spans="1:12" x14ac:dyDescent="0.2">
      <c r="A7" s="92" t="s">
        <v>155</v>
      </c>
      <c r="B7" s="95">
        <v>9.5573500000000013</v>
      </c>
      <c r="C7" s="96">
        <v>0.5819899999999999</v>
      </c>
      <c r="D7" s="340">
        <v>10.139340000000001</v>
      </c>
      <c r="E7" s="95"/>
      <c r="F7" s="95">
        <v>110.58971000000007</v>
      </c>
      <c r="G7" s="96">
        <v>6.3995099999999994</v>
      </c>
      <c r="H7" s="340">
        <v>116.98922000000007</v>
      </c>
    </row>
    <row r="8" spans="1:12" x14ac:dyDescent="0.2">
      <c r="A8" s="92" t="s">
        <v>156</v>
      </c>
      <c r="B8" s="95">
        <v>22.457680000000007</v>
      </c>
      <c r="C8" s="96">
        <v>1.0635999999999999</v>
      </c>
      <c r="D8" s="340">
        <v>23.521280000000008</v>
      </c>
      <c r="E8" s="95"/>
      <c r="F8" s="95">
        <v>267.03069000000005</v>
      </c>
      <c r="G8" s="96">
        <v>11.727690000000003</v>
      </c>
      <c r="H8" s="340">
        <v>278.75838000000005</v>
      </c>
    </row>
    <row r="9" spans="1:12" x14ac:dyDescent="0.2">
      <c r="A9" s="92" t="s">
        <v>157</v>
      </c>
      <c r="B9" s="95">
        <v>37.232640000000004</v>
      </c>
      <c r="C9" s="96">
        <v>8.4611399999999986</v>
      </c>
      <c r="D9" s="340">
        <v>45.693780000000004</v>
      </c>
      <c r="E9" s="95"/>
      <c r="F9" s="95">
        <v>446.41463000000022</v>
      </c>
      <c r="G9" s="96">
        <v>101.17439000000003</v>
      </c>
      <c r="H9" s="340">
        <v>547.58902000000023</v>
      </c>
    </row>
    <row r="10" spans="1:12" x14ac:dyDescent="0.2">
      <c r="A10" s="92" t="s">
        <v>158</v>
      </c>
      <c r="B10" s="95">
        <v>7.5488099999999996</v>
      </c>
      <c r="C10" s="96">
        <v>0.32806999999999997</v>
      </c>
      <c r="D10" s="340">
        <v>7.8768799999999999</v>
      </c>
      <c r="E10" s="95"/>
      <c r="F10" s="95">
        <v>86.270200000000031</v>
      </c>
      <c r="G10" s="96">
        <v>3.6011700000000002</v>
      </c>
      <c r="H10" s="340">
        <v>89.871370000000027</v>
      </c>
    </row>
    <row r="11" spans="1:12" x14ac:dyDescent="0.2">
      <c r="A11" s="92" t="s">
        <v>159</v>
      </c>
      <c r="B11" s="95">
        <v>31.617560000000022</v>
      </c>
      <c r="C11" s="96">
        <v>1.5984699999999989</v>
      </c>
      <c r="D11" s="340">
        <v>33.216030000000018</v>
      </c>
      <c r="E11" s="95"/>
      <c r="F11" s="95">
        <v>347.28070000000014</v>
      </c>
      <c r="G11" s="96">
        <v>17.54093000000001</v>
      </c>
      <c r="H11" s="340">
        <v>364.82163000000014</v>
      </c>
    </row>
    <row r="12" spans="1:12" x14ac:dyDescent="0.2">
      <c r="A12" s="92" t="s">
        <v>508</v>
      </c>
      <c r="B12" s="95">
        <v>25.243450000000006</v>
      </c>
      <c r="C12" s="96">
        <v>0.96527999999999969</v>
      </c>
      <c r="D12" s="340">
        <v>26.208730000000006</v>
      </c>
      <c r="E12" s="95"/>
      <c r="F12" s="95">
        <v>267.01182999999997</v>
      </c>
      <c r="G12" s="96">
        <v>9.572670000000004</v>
      </c>
      <c r="H12" s="340">
        <v>276.58449999999999</v>
      </c>
      <c r="J12" s="96"/>
    </row>
    <row r="13" spans="1:12" x14ac:dyDescent="0.2">
      <c r="A13" s="92" t="s">
        <v>160</v>
      </c>
      <c r="B13" s="95">
        <v>96.885049999999978</v>
      </c>
      <c r="C13" s="96">
        <v>4.7604899999999999</v>
      </c>
      <c r="D13" s="340">
        <v>101.64553999999998</v>
      </c>
      <c r="E13" s="95"/>
      <c r="F13" s="95">
        <v>1108.9077899999997</v>
      </c>
      <c r="G13" s="96">
        <v>52.014290000000017</v>
      </c>
      <c r="H13" s="340">
        <v>1160.9220799999998</v>
      </c>
      <c r="J13" s="96"/>
      <c r="L13" s="685"/>
    </row>
    <row r="14" spans="1:12" x14ac:dyDescent="0.2">
      <c r="A14" s="92" t="s">
        <v>161</v>
      </c>
      <c r="B14" s="95">
        <v>0.52768999999999999</v>
      </c>
      <c r="C14" s="96">
        <v>3.5290000000000002E-2</v>
      </c>
      <c r="D14" s="341">
        <v>0.56298000000000004</v>
      </c>
      <c r="E14" s="96"/>
      <c r="F14" s="95">
        <v>6.10433</v>
      </c>
      <c r="G14" s="96">
        <v>0.70931</v>
      </c>
      <c r="H14" s="341">
        <v>6.8136400000000004</v>
      </c>
      <c r="J14" s="96"/>
      <c r="K14" s="702"/>
    </row>
    <row r="15" spans="1:12" x14ac:dyDescent="0.2">
      <c r="A15" s="92" t="s">
        <v>162</v>
      </c>
      <c r="B15" s="95">
        <v>64.084810000000019</v>
      </c>
      <c r="C15" s="96">
        <v>2.6258999999999992</v>
      </c>
      <c r="D15" s="340">
        <v>66.71071000000002</v>
      </c>
      <c r="E15" s="95"/>
      <c r="F15" s="95">
        <v>723.57855000000029</v>
      </c>
      <c r="G15" s="96">
        <v>29.289579999999994</v>
      </c>
      <c r="H15" s="340">
        <v>752.86813000000029</v>
      </c>
      <c r="J15" s="96"/>
    </row>
    <row r="16" spans="1:12" x14ac:dyDescent="0.2">
      <c r="A16" s="92" t="s">
        <v>163</v>
      </c>
      <c r="B16" s="95">
        <v>11.126229999999996</v>
      </c>
      <c r="C16" s="96">
        <v>0.35829</v>
      </c>
      <c r="D16" s="340">
        <v>11.484519999999996</v>
      </c>
      <c r="E16" s="95"/>
      <c r="F16" s="95">
        <v>116.93482</v>
      </c>
      <c r="G16" s="96">
        <v>3.7068599999999985</v>
      </c>
      <c r="H16" s="340">
        <v>120.64167999999999</v>
      </c>
      <c r="J16" s="96"/>
    </row>
    <row r="17" spans="1:11" x14ac:dyDescent="0.2">
      <c r="A17" s="92" t="s">
        <v>164</v>
      </c>
      <c r="B17" s="95">
        <v>26.854720000000011</v>
      </c>
      <c r="C17" s="96">
        <v>1.38998</v>
      </c>
      <c r="D17" s="340">
        <v>28.244700000000012</v>
      </c>
      <c r="E17" s="95"/>
      <c r="F17" s="95">
        <v>302.57339000000019</v>
      </c>
      <c r="G17" s="96">
        <v>15.549060000000003</v>
      </c>
      <c r="H17" s="340">
        <v>318.12245000000019</v>
      </c>
      <c r="J17" s="96"/>
    </row>
    <row r="18" spans="1:11" x14ac:dyDescent="0.2">
      <c r="A18" s="92" t="s">
        <v>165</v>
      </c>
      <c r="B18" s="95">
        <v>3.0297100000000001</v>
      </c>
      <c r="C18" s="96">
        <v>0.1235</v>
      </c>
      <c r="D18" s="340">
        <v>3.1532100000000001</v>
      </c>
      <c r="E18" s="95"/>
      <c r="F18" s="95">
        <v>33.783760000000001</v>
      </c>
      <c r="G18" s="96">
        <v>1.3126899999999997</v>
      </c>
      <c r="H18" s="340">
        <v>35.096449999999997</v>
      </c>
      <c r="J18" s="96"/>
    </row>
    <row r="19" spans="1:11" x14ac:dyDescent="0.2">
      <c r="A19" s="92" t="s">
        <v>166</v>
      </c>
      <c r="B19" s="95">
        <v>74.103829999999988</v>
      </c>
      <c r="C19" s="96">
        <v>2.9487900000000002</v>
      </c>
      <c r="D19" s="340">
        <v>77.05261999999999</v>
      </c>
      <c r="E19" s="95"/>
      <c r="F19" s="95">
        <v>816.55624000000046</v>
      </c>
      <c r="G19" s="96">
        <v>30.115159999999999</v>
      </c>
      <c r="H19" s="340">
        <v>846.6714000000004</v>
      </c>
      <c r="J19" s="96"/>
    </row>
    <row r="20" spans="1:11" x14ac:dyDescent="0.2">
      <c r="A20" s="92" t="s">
        <v>167</v>
      </c>
      <c r="B20" s="96">
        <v>0.59854999999999992</v>
      </c>
      <c r="C20" s="96">
        <v>0</v>
      </c>
      <c r="D20" s="341">
        <v>0.59854999999999992</v>
      </c>
      <c r="E20" s="96"/>
      <c r="F20" s="95">
        <v>6.8567399999999994</v>
      </c>
      <c r="G20" s="96">
        <v>0</v>
      </c>
      <c r="H20" s="341">
        <v>6.8567399999999994</v>
      </c>
      <c r="J20" s="96"/>
    </row>
    <row r="21" spans="1:11" x14ac:dyDescent="0.2">
      <c r="A21" s="92" t="s">
        <v>168</v>
      </c>
      <c r="B21" s="95">
        <v>15.278870000000003</v>
      </c>
      <c r="C21" s="96">
        <v>0.63188</v>
      </c>
      <c r="D21" s="340">
        <v>15.910750000000004</v>
      </c>
      <c r="E21" s="95"/>
      <c r="F21" s="95">
        <v>171.83760000000001</v>
      </c>
      <c r="G21" s="96">
        <v>7.5317700000000016</v>
      </c>
      <c r="H21" s="340">
        <v>179.36937</v>
      </c>
      <c r="J21" s="96"/>
      <c r="K21" s="96"/>
    </row>
    <row r="22" spans="1:11" x14ac:dyDescent="0.2">
      <c r="A22" s="92" t="s">
        <v>169</v>
      </c>
      <c r="B22" s="95">
        <v>7.9060699999999997</v>
      </c>
      <c r="C22" s="96">
        <v>0.30481999999999992</v>
      </c>
      <c r="D22" s="340">
        <v>8.2108899999999991</v>
      </c>
      <c r="E22" s="95"/>
      <c r="F22" s="95">
        <v>88.859040000000022</v>
      </c>
      <c r="G22" s="96">
        <v>3.18086</v>
      </c>
      <c r="H22" s="340">
        <v>92.039900000000017</v>
      </c>
      <c r="J22" s="96"/>
    </row>
    <row r="23" spans="1:11" x14ac:dyDescent="0.2">
      <c r="A23" s="97" t="s">
        <v>170</v>
      </c>
      <c r="B23" s="98">
        <v>18.914429999999996</v>
      </c>
      <c r="C23" s="96">
        <v>1.0779499999999995</v>
      </c>
      <c r="D23" s="342">
        <v>19.992379999999997</v>
      </c>
      <c r="E23" s="98"/>
      <c r="F23" s="98">
        <v>240.77577000000011</v>
      </c>
      <c r="G23" s="96">
        <v>12.468350000000012</v>
      </c>
      <c r="H23" s="342">
        <v>253.24412000000012</v>
      </c>
      <c r="J23" s="96"/>
    </row>
    <row r="24" spans="1:11" x14ac:dyDescent="0.2">
      <c r="A24" s="99" t="s">
        <v>426</v>
      </c>
      <c r="B24" s="100">
        <v>555.67485000000033</v>
      </c>
      <c r="C24" s="100">
        <v>31.796669999999981</v>
      </c>
      <c r="D24" s="100">
        <v>587.47152000000028</v>
      </c>
      <c r="E24" s="100"/>
      <c r="F24" s="100">
        <v>6287.2430500000091</v>
      </c>
      <c r="G24" s="100">
        <v>353.03993000000037</v>
      </c>
      <c r="H24" s="100">
        <v>6640.282980000009</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21" priority="13" operator="between">
      <formula>0</formula>
      <formula>0.5</formula>
    </cfRule>
    <cfRule type="cellIs" dxfId="220" priority="14" operator="between">
      <formula>0</formula>
      <formula>0.49</formula>
    </cfRule>
  </conditionalFormatting>
  <conditionalFormatting sqref="C5:C23">
    <cfRule type="cellIs" dxfId="219" priority="12" stopIfTrue="1" operator="equal">
      <formula>0</formula>
    </cfRule>
  </conditionalFormatting>
  <conditionalFormatting sqref="G5:G23">
    <cfRule type="cellIs" dxfId="218" priority="10" stopIfTrue="1" operator="equal">
      <formula>0</formula>
    </cfRule>
  </conditionalFormatting>
  <conditionalFormatting sqref="J12:J30">
    <cfRule type="cellIs" dxfId="217" priority="6" stopIfTrue="1" operator="equal">
      <formula>0</formula>
    </cfRule>
    <cfRule type="cellIs" dxfId="216" priority="8" operator="between">
      <formula>0</formula>
      <formula>0.5</formula>
    </cfRule>
    <cfRule type="cellIs" dxfId="215"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2025-06-24T12:11:08Z</dcterms:modified>
</cp:coreProperties>
</file>