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U:\INFORMES CORES WEB\BEH\BEH 2014\2025\07. JULIO\"/>
    </mc:Choice>
  </mc:AlternateContent>
  <xr:revisionPtr revIDLastSave="0" documentId="13_ncr:1_{3F17A914-8A07-4C0B-AB94-3A2C83EC513A}"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46" l="1"/>
  <c r="D9" i="46"/>
  <c r="B9" i="46"/>
  <c r="F7" i="25" l="1"/>
  <c r="D7"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<sst xmlns="http://schemas.openxmlformats.org/spreadsheetml/2006/main" count="1850" uniqueCount="691">
  <si>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</si>
  <si>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</si>
  <si>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</si>
  <si>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</si>
  <si>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</si>
  <si>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</si>
  <si>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</si>
  <si>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</si>
  <si>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</si>
  <si>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</si>
  <si>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</si>
  <si>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</si>
  <si>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</si>
  <si>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</si>
  <si>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</si>
  <si>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</si>
  <si>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</si>
  <si>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</si>
  <si>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</si>
  <si>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</si>
  <si>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</si>
  <si>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</si>
  <si>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</si>
  <si>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</si>
  <si>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</si>
  <si>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</si>
  <si>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</si>
  <si>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</si>
  <si>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</si>
  <si>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</si>
  <si>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</si>
  <si>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</si>
  <si>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</si>
  <si>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</si>
  <si>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</si>
  <si>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</si>
  <si>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</si>
  <si>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</si>
  <si>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</si>
  <si>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</si>
  <si>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</si>
  <si>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</si>
  <si>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</si>
  <si>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</si>
  <si>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</si>
  <si>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</si>
  <si>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</si>
  <si>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</si>
  <si>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</si>
  <si>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</si>
  <si>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</si>
  <si>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</si>
  <si>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</si>
  <si>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</si>
  <si>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</si>
  <si>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</si>
  <si>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</si>
  <si>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</si>
  <si>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</si>
  <si>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</si>
  <si>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</si>
  <si>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</si>
  <si>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</si>
  <si>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</si>
  <si>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</si>
  <si>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</si>
  <si>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</si>
  <si>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</si>
  <si>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</si>
  <si>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</si>
  <si>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</si>
  <si>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</si>
  <si>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</si>
  <si>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</si>
  <si>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</si>
  <si>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</si>
  <si>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</si>
  <si>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</si>
  <si>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</si>
  <si>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</si>
  <si>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</si>
  <si>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</si>
  <si>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</si>
  <si>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</si>
  <si>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</si>
  <si>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</si>
  <si>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</si>
  <si>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</si>
  <si>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</si>
  <si>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</si>
  <si>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</si>
  <si>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</si>
  <si>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</si>
  <si>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</si>
  <si>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</si>
  <si>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</si>
  <si>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</si>
  <si>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</si>
  <si>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</si>
  <si>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</si>
  <si>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</si>
  <si>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</si>
  <si>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</si>
  <si>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</si>
  <si>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</si>
  <si>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</si>
  <si>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</si>
  <si>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</si>
  <si>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</si>
  <si>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</si>
  <si>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</si>
  <si>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</si>
  <si>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</si>
  <si>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</si>
  <si>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</si>
  <si>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</si>
  <si>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</si>
  <si>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</si>
  <si>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</si>
  <si>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</si>
  <si>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</si>
  <si>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</si>
  <si>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</si>
  <si>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</si>
  <si>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</si>
  <si>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</si>
  <si>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</si>
  <si>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</si>
  <si>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</si>
  <si>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</si>
  <si>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</si>
  <si>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</si>
  <si>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</si>
  <si>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</si>
  <si>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</si>
  <si>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</si>
  <si>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</si>
  <si>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</si>
  <si>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</si>
  <si>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</si>
  <si>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</si>
  <si>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</si>
  <si>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</si>
  <si>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</si>
  <si>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</si>
  <si>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</si>
  <si>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</si>
  <si>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</si>
  <si>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</si>
  <si>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</si>
  <si>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</si>
  <si>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</si>
  <si>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</si>
  <si>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</si>
  <si>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</si>
  <si>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</si>
  <si>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</si>
  <si>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</si>
  <si>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</si>
  <si>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</si>
  <si>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</si>
  <si>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</si>
  <si>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</si>
  <si>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</si>
  <si>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</si>
  <si>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</si>
  <si>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</si>
  <si>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</si>
  <si>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</si>
  <si>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</si>
  <si>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</si>
  <si>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</si>
  <si>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</si>
  <si>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</si>
  <si>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</si>
  <si>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</si>
  <si>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</si>
  <si>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</si>
  <si>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</si>
  <si>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</si>
  <si>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</si>
  <si>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</si>
  <si>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</si>
  <si>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</si>
  <si>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</si>
  <si>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</si>
  <si>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</si>
  <si>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</si>
  <si>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</si>
  <si>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</si>
  <si>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</si>
  <si>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</si>
  <si>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</si>
  <si>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</si>
  <si>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</si>
  <si>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</si>
  <si>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</si>
  <si>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</si>
  <si>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</si>
  <si>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</si>
  <si>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</si>
  <si>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</si>
  <si>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</si>
  <si>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</si>
  <si>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</si>
  <si>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</si>
  <si>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</si>
  <si>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</si>
  <si>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</si>
  <si>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</si>
  <si>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</si>
  <si>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</si>
  <si>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</si>
  <si>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</si>
  <si>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</si>
  <si>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</si>
  <si>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</si>
  <si>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</si>
  <si>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</si>
  <si>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</si>
  <si>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</si>
  <si>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</si>
  <si>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</si>
  <si>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</si>
  <si>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</si>
  <si>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</si>
  <si>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</si>
  <si>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</si>
  <si>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</si>
  <si>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</si>
  <si>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</si>
  <si>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</si>
  <si>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</si>
  <si>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</si>
  <si>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</si>
  <si>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</si>
  <si>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</si>
  <si>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</si>
  <si>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</si>
  <si>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</si>
  <si>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</si>
  <si>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</si>
  <si>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</si>
  <si>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</si>
  <si>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</si>
  <si>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</si>
  <si>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</si>
  <si>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</si>
  <si>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</si>
  <si>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</si>
  <si>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</si>
  <si>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</si>
  <si>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</si>
  <si>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</si>
  <si>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</si>
  <si>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</si>
  <si>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</si>
  <si>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</si>
  <si>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</si>
  <si>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</si>
  <si>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</si>
  <si>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</si>
  <si>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</si>
  <si>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</si>
  <si>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</si>
  <si>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</si>
  <si>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</si>
  <si>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</si>
  <si>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</si>
  <si>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</si>
  <si>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</si>
  <si>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</si>
  <si>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</si>
  <si>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</si>
  <si>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</si>
  <si>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</si>
  <si>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</si>
  <si>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</si>
  <si>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</si>
  <si>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</si>
  <si>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</si>
  <si>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</si>
  <si>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</si>
  <si>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</si>
  <si>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</si>
  <si>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</si>
  <si>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</si>
  <si>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</si>
  <si>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</si>
  <si>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</si>
  <si>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</si>
  <si>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</si>
  <si>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</si>
  <si>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</si>
  <si>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</si>
  <si>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</si>
  <si>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</si>
  <si>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</si>
  <si>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</si>
  <si>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</si>
  <si>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</si>
  <si>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</si>
  <si>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</si>
  <si>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</si>
  <si>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</si>
  <si>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</si>
  <si>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</si>
  <si>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</si>
  <si>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</si>
  <si>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</si>
  <si>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</si>
  <si>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</si>
  <si>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</si>
  <si>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</si>
  <si>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</si>
  <si>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</si>
  <si>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</si>
  <si>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</si>
  <si>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</si>
  <si>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</si>
  <si>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</si>
  <si>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</si>
  <si>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</si>
  <si>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</si>
  <si>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</si>
  <si>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</si>
  <si>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</si>
  <si>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</si>
  <si>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</si>
  <si>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</si>
  <si>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</si>
  <si>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</si>
  <si>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</si>
  <si>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</si>
  <si>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</si>
  <si>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</si>
  <si>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</si>
  <si>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</si>
  <si>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</si>
  <si>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</si>
  <si>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</si>
  <si>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</si>
  <si>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</si>
  <si>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</si>
  <si>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</si>
  <si>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</si>
  <si>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</si>
  <si>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</si>
  <si>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</si>
  <si>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</si>
  <si>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</si>
  <si>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</si>
  <si>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</si>
  <si>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</si>
  <si>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</si>
  <si>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</si>
  <si>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</si>
  <si>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</si>
  <si>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</si>
  <si>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</si>
  <si>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</si>
  <si>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</si>
  <si>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</si>
  <si>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</si>
  <si>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</si>
  <si>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</si>
  <si>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</si>
  <si>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</si>
  <si>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</si>
  <si>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</si>
  <si>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</si>
  <si>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</si>
  <si>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</si>
  <si>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</si>
  <si>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</si>
  <si>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</si>
  <si>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</si>
  <si>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</si>
  <si>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</si>
  <si>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</si>
  <si>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</si>
  <si>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</si>
  <si>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</si>
  <si>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</si>
  <si>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</si>
  <si>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</si>
  <si>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</si>
  <si>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</si>
  <si>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</si>
  <si>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</si>
  <si>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</si>
  <si>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</si>
  <si>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</si>
  <si>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</si>
  <si>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</si>
  <si>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</si>
  <si>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</si>
  <si>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</si>
  <si>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</si>
  <si>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</si>
  <si>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</si>
  <si>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</si>
  <si>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</si>
  <si>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</si>
  <si>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</si>
  <si>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</si>
  <si>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</si>
  <si>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</si>
  <si>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</si>
  <si>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</si>
  <si>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</si>
  <si>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</si>
  <si>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</si>
  <si>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</si>
  <si>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</si>
  <si>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</si>
  <si>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</si>
  <si>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</si>
  <si>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</si>
  <si>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</si>
  <si>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</si>
  <si>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</si>
  <si>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</si>
  <si>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</si>
  <si>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</si>
  <si>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</si>
  <si>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</si>
  <si>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</si>
  <si>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</si>
  <si>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</si>
  <si>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</si>
  <si>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</si>
  <si>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</si>
  <si>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</si>
  <si>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</si>
  <si>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</si>
  <si>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</si>
  <si>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</si>
  <si>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</si>
  <si>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</si>
  <si>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</si>
  <si>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</si>
  <si>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</si>
  <si>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</si>
  <si>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</si>
  <si>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</si>
  <si>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</si>
  <si>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</si>
  <si>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</si>
  <si>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</si>
  <si>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</si>
  <si>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</si>
  <si>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</si>
  <si>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</si>
  <si>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</si>
  <si>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</si>
  <si>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</si>
  <si>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</si>
  <si>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</si>
  <si>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</si>
  <si>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</si>
  <si>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</si>
  <si>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</si>
  <si>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</si>
  <si>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</si>
  <si>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</si>
  <si>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</si>
  <si>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</si>
  <si>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</si>
  <si>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</si>
  <si>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</si>
  <si>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</si>
  <si>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</si>
  <si>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</si>
  <si>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</si>
  <si>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</si>
  <si>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</si>
  <si>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</si>
  <si>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</si>
  <si>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</si>
  <si>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</si>
  <si>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</si>
  <si>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</si>
  <si>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</si>
  <si>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</si>
  <si>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</si>
  <si>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</si>
  <si>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</si>
  <si>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</si>
  <si>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</si>
  <si>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</si>
  <si>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</si>
  <si>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</si>
  <si>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</si>
  <si>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</si>
  <si>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</si>
  <si>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</si>
  <si>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</si>
  <si>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</si>
  <si>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</si>
  <si>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</si>
  <si>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</si>
  <si>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</si>
  <si>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</si>
  <si>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</si>
  <si>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</si>
  <si>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</si>
  <si>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</si>
  <si>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</si>
  <si>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</si>
  <si>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</si>
  <si>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</si>
  <si>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</si>
  <si>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</si>
  <si>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</si>
  <si>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</si>
  <si>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</si>
  <si>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</si>
  <si>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</si>
  <si>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</si>
  <si>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</si>
  <si>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</si>
  <si>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</si>
  <si>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</si>
  <si>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</si>
  <si>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</si>
  <si>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</si>
  <si>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</si>
  <si>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</si>
  <si>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</si>
  <si>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</si>
  <si>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</si>
  <si>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</si>
  <si>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</si>
  <si>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</si>
  <si>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</si>
  <si>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</si>
  <si>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</si>
  <si>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</si>
  <si>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</si>
  <si>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</si>
  <si>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</si>
  <si>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</si>
  <si>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</si>
  <si>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</si>
  <si>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</si>
  <si>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</si>
  <si>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</si>
  <si>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</si>
  <si>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</si>
  <si>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</si>
  <si>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</si>
  <si>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</si>
  <si>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</si>
  <si>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</si>
  <si>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</si>
  <si>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</si>
  <si>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</si>
  <si>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</si>
  <si>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</si>
  <si>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</si>
  <si>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</si>
  <si>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</si>
  <si>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</si>
  <si>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</si>
  <si>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</si>
  <si>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</si>
  <si>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</si>
  <si>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</si>
  <si>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</si>
  <si>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</si>
  <si>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</si>
  <si>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</si>
  <si>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</si>
  <si>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</si>
  <si>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</si>
  <si>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</si>
  <si>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</si>
  <si>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</si>
  <si>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</si>
  <si>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</si>
  <si>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</si>
  <si>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</si>
  <si>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</si>
  <si>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</si>
  <si>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</si>
  <si>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</si>
  <si>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</si>
  <si>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</si>
  <si>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</si>
  <si>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</si>
  <si>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</si>
  <si>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</si>
  <si>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</si>
  <si>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</si>
  <si>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</si>
  <si>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</si>
  <si>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</si>
  <si>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</si>
  <si>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</si>
  <si>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</si>
  <si>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</si>
  <si>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</si>
  <si>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</si>
  <si>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</si>
  <si>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</si>
  <si>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</si>
  <si>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</si>
  <si>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</si>
  <si>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</si>
  <si>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</si>
  <si>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</si>
  <si>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</si>
  <si>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</si>
  <si>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</si>
  <si>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</si>
  <si>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</si>
  <si>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</si>
  <si>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</si>
  <si>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</si>
  <si>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</si>
  <si>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</si>
  <si>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</si>
  <si>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</si>
  <si>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</si>
  <si>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</si>
  <si>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</si>
  <si>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</si>
  <si>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</si>
  <si>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</si>
  <si>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</si>
  <si>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</si>
  <si>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</si>
  <si>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</si>
  <si>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15 Noviembre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</si>
  <si>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</si>
  <si>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</si>
  <si>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</si>
  <si>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</si>
  <si>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UE</t>
  </si>
  <si>
    <t>21 Marzo</t>
  </si>
  <si>
    <t>16 Mayo</t>
  </si>
  <si>
    <t>18 Julio</t>
  </si>
  <si>
    <t>Musel</t>
  </si>
  <si>
    <t>Otras salidas***</t>
  </si>
  <si>
    <t>Plantas de regasificación**</t>
  </si>
  <si>
    <t>Portugal GN</t>
  </si>
  <si>
    <t>Andorra</t>
  </si>
  <si>
    <t>Puerto Rico</t>
  </si>
  <si>
    <t>America Central y Sur</t>
  </si>
  <si>
    <t>Otras salidas del sistema**</t>
  </si>
  <si>
    <t>Suiza</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</si>
  <si>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</si>
  <si>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</si>
  <si>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</si>
  <si>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</si>
  <si>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</si>
  <si>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</si>
  <si>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Bahréin</t>
  </si>
  <si>
    <t>Produccion bruta de refinería</t>
  </si>
  <si>
    <t>Congo</t>
  </si>
  <si>
    <t>Senegal</t>
  </si>
  <si>
    <t>16 Enero</t>
  </si>
  <si>
    <t>19 Marzo</t>
  </si>
  <si>
    <t>21 Mayo</t>
  </si>
  <si>
    <t>16 Julio</t>
  </si>
  <si>
    <t>17 Septiembre</t>
  </si>
  <si>
    <t>*** Se incluye cisternas o asimilables cuyo punto de salida declarado no forma parte del sistema gasista.</t>
  </si>
  <si>
    <t>Indonesia</t>
  </si>
  <si>
    <t>**Tarifa TUR 2: consumo estimado de 12.000 kWh/año hasta 30 de septiembre de 2021 y de 8.000 kWh/año desde 1 de octubre de 2021.</t>
  </si>
  <si>
    <t>Malasia</t>
  </si>
  <si>
    <t>19 Noviembre</t>
  </si>
  <si>
    <t>21 Enero</t>
  </si>
  <si>
    <t>Costa de Marfil</t>
  </si>
  <si>
    <t>18 Marzo</t>
  </si>
  <si>
    <t xml:space="preserve">** Otras Salidas: Se incluyen puestas en frío y suministro directo a buques consumidores.                                                                                                                                                                                    </t>
  </si>
  <si>
    <t>Jamaica</t>
  </si>
  <si>
    <t>Tailandia</t>
  </si>
  <si>
    <t>Año 2023</t>
  </si>
  <si>
    <t>jun-25</t>
  </si>
  <si>
    <t>Guyana</t>
  </si>
  <si>
    <t>20 Mayo</t>
  </si>
  <si>
    <t>2º 2025</t>
  </si>
  <si>
    <t>jul-25</t>
  </si>
  <si>
    <t>15 Julio</t>
  </si>
  <si>
    <t>jul-24</t>
  </si>
  <si>
    <t>Panamá</t>
  </si>
  <si>
    <t>BOLETÍN ESTADÍSTICO HIDROCARBUROS JULIO 2025</t>
  </si>
  <si>
    <t>Año 2024*</t>
  </si>
  <si>
    <t>Tv (%)
2024/2023</t>
  </si>
  <si>
    <t>*Datos provisionales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</si>
</sst>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 numFmtId="188" formatCode="#,##0.00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8"/>
      <name val="Arial"/>
      <family val="2"/>
      <scheme val="minor"/>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6">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49" fontId="22" fillId="2" borderId="0" xfId="1" applyNumberFormat="1" applyFont="1" applyFill="1" applyAlignment="1">
      <alignment horizontal="left" indent="3"/>
    </xf>
    <xf numFmtId="170" fontId="16" fillId="2" borderId="2" xfId="0" applyNumberFormat="1" applyFont="1" applyFill="1" applyBorder="1"/>
    <xf numFmtId="184" fontId="16" fillId="2" borderId="0" xfId="0" applyNumberFormat="1" applyFont="1" applyFill="1" applyAlignment="1">
      <alignment horizontal="right"/>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0" fontId="22" fillId="2" borderId="0" xfId="1" applyFont="1" applyFill="1" applyAlignment="1">
      <alignment horizontal="right" vertical="top"/>
    </xf>
    <xf numFmtId="2" fontId="24" fillId="4" borderId="2" xfId="0" applyNumberFormat="1" applyFont="1" applyFill="1" applyBorder="1"/>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2" fontId="24" fillId="4" borderId="2" xfId="0" applyNumberFormat="1" applyFont="1" applyFill="1" applyBorder="1" applyAlignment="1">
      <alignment horizontal="right"/>
    </xf>
    <xf numFmtId="171" fontId="17" fillId="6" borderId="23" xfId="0" applyNumberFormat="1" applyFont="1" applyFill="1" applyBorder="1"/>
    <xf numFmtId="0" fontId="4" fillId="2" borderId="1" xfId="1" quotePrefix="1" applyFill="1" applyBorder="1"/>
    <xf numFmtId="177" fontId="16" fillId="6" borderId="1" xfId="0" applyNumberFormat="1" applyFont="1" applyFill="1" applyBorder="1" applyAlignment="1">
      <alignment horizontal="right"/>
    </xf>
    <xf numFmtId="173" fontId="17" fillId="2" borderId="0" xfId="0" applyNumberFormat="1" applyFont="1" applyFill="1" applyAlignment="1">
      <alignment horizontal="right"/>
    </xf>
    <xf numFmtId="0" fontId="4" fillId="2" borderId="3" xfId="1" quotePrefix="1" applyFill="1" applyBorder="1"/>
    <xf numFmtId="4" fontId="4" fillId="11" borderId="3" xfId="1" applyNumberFormat="1" applyFill="1" applyBorder="1" applyAlignment="1">
      <alignment horizontal="right"/>
    </xf>
    <xf numFmtId="170" fontId="4" fillId="2" borderId="0" xfId="1" applyNumberFormat="1" applyFill="1" applyAlignment="1">
      <alignment horizontal="right" indent="1"/>
    </xf>
    <xf numFmtId="170" fontId="4" fillId="11" borderId="0" xfId="1" applyNumberFormat="1" applyFill="1" applyAlignment="1">
      <alignment horizontal="right" indent="1"/>
    </xf>
    <xf numFmtId="175" fontId="17" fillId="6" borderId="12" xfId="0" applyNumberFormat="1" applyFont="1" applyFill="1" applyBorder="1"/>
    <xf numFmtId="168" fontId="4" fillId="6" borderId="0" xfId="1" quotePrefix="1" applyNumberFormat="1" applyFill="1" applyAlignment="1">
      <alignment horizontal="right"/>
    </xf>
    <xf numFmtId="168" fontId="14" fillId="2" borderId="0" xfId="0" applyNumberFormat="1" applyFont="1" applyFill="1"/>
    <xf numFmtId="168" fontId="36" fillId="2" borderId="2" xfId="13" quotePrefix="1" applyNumberFormat="1" applyFont="1" applyFill="1" applyBorder="1" applyAlignment="1">
      <alignment horizontal="right"/>
    </xf>
    <xf numFmtId="188" fontId="0" fillId="0" borderId="0" xfId="0" applyNumberFormat="1"/>
    <xf numFmtId="173" fontId="17" fillId="2" borderId="2" xfId="0" applyNumberFormat="1" applyFont="1" applyFill="1" applyBorder="1"/>
    <xf numFmtId="0" fontId="24" fillId="8" borderId="0" xfId="0" applyFont="1" applyFill="1"/>
    <xf numFmtId="175" fontId="17" fillId="6" borderId="23" xfId="0" applyNumberFormat="1" applyFont="1" applyFill="1" applyBorder="1"/>
    <xf numFmtId="3" fontId="17" fillId="9" borderId="24" xfId="0" applyNumberFormat="1" applyFont="1" applyFill="1" applyBorder="1"/>
    <xf numFmtId="16" fontId="4" fillId="2" borderId="0" xfId="1" quotePrefix="1" applyNumberFormat="1" applyFill="1"/>
    <xf numFmtId="168" fontId="4" fillId="6" borderId="2" xfId="1" quotePrefix="1" applyNumberFormat="1" applyFill="1" applyBorder="1" applyAlignment="1">
      <alignment horizontal="right"/>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8" fillId="2" borderId="0" xfId="0" applyNumberFormat="1" applyFont="1" applyFill="1" applyAlignment="1">
      <alignment horizontal="right"/>
    </xf>
    <xf numFmtId="173" fontId="24" fillId="8" borderId="0" xfId="0" applyNumberFormat="1" applyFont="1" applyFill="1" applyAlignment="1">
      <alignment horizontal="right"/>
    </xf>
    <xf numFmtId="173" fontId="17" fillId="6" borderId="12" xfId="0" applyNumberFormat="1" applyFont="1" applyFill="1" applyBorder="1" applyAlignment="1">
      <alignment horizontal="right"/>
    </xf>
    <xf numFmtId="173" fontId="17" fillId="9" borderId="12" xfId="0" applyNumberFormat="1" applyFont="1" applyFill="1" applyBorder="1" applyAlignment="1">
      <alignment horizontal="right"/>
    </xf>
    <xf numFmtId="0" fontId="31" fillId="2" borderId="0" xfId="0" applyFont="1" applyFill="1" applyAlignment="1">
      <alignment horizontal="left" indent="1"/>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3" xfId="1" quotePrefix="1" applyFont="1" applyFill="1" applyBorder="1" applyAlignment="1">
      <alignment horizontal="center" vertical="center" wrapText="1"/>
    </xf>
    <xf numFmtId="0" fontId="8" fillId="2" borderId="0" xfId="1" quotePrefix="1" applyFont="1" applyFill="1" applyAlignment="1">
      <alignment horizontal="center" vertical="center" wrapText="1"/>
    </xf>
    <xf numFmtId="0" fontId="8" fillId="2" borderId="1"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45">
    <dxf>
      <numFmt numFmtId="189" formatCode="\^;\^;\^"/>
    </dxf>
    <dxf>
      <numFmt numFmtId="190" formatCode="&quot;-&quot;"/>
    </dxf>
    <dxf>
      <numFmt numFmtId="190" formatCode="&quot;-&quot;"/>
    </dxf>
    <dxf>
      <numFmt numFmtId="191" formatCode="\^"/>
    </dxf>
    <dxf>
      <numFmt numFmtId="183" formatCode="\^;&quot;^&quot;"/>
    </dxf>
    <dxf>
      <numFmt numFmtId="191" formatCode="\^"/>
    </dxf>
    <dxf>
      <numFmt numFmtId="183" formatCode="\^;&quot;^&quot;"/>
    </dxf>
    <dxf>
      <numFmt numFmtId="189" formatCode="\^;\^;\^"/>
    </dxf>
    <dxf>
      <numFmt numFmtId="189" formatCode="\^;\^;\^"/>
    </dxf>
    <dxf>
      <numFmt numFmtId="190" formatCode="&quot;-&quot;"/>
    </dxf>
    <dxf>
      <numFmt numFmtId="191" formatCode="\^"/>
    </dxf>
    <dxf>
      <numFmt numFmtId="189" formatCode="\^;\^;\^"/>
    </dxf>
    <dxf>
      <numFmt numFmtId="190" formatCode="&quot;-&quot;"/>
    </dxf>
    <dxf>
      <numFmt numFmtId="191" formatCode="\^"/>
    </dxf>
    <dxf>
      <numFmt numFmtId="191" formatCode="\^"/>
    </dxf>
    <dxf>
      <numFmt numFmtId="190" formatCode="&quot;-&quot;"/>
    </dxf>
    <dxf>
      <numFmt numFmtId="192" formatCode="&quot;^&quot;"/>
    </dxf>
    <dxf>
      <numFmt numFmtId="191" formatCode="\^"/>
    </dxf>
    <dxf>
      <numFmt numFmtId="191" formatCode="\^"/>
    </dxf>
    <dxf>
      <numFmt numFmtId="192" formatCode="&quot;^&quot;"/>
    </dxf>
    <dxf>
      <numFmt numFmtId="191" formatCode="\^"/>
    </dxf>
    <dxf>
      <numFmt numFmtId="191" formatCode="\^"/>
    </dxf>
    <dxf>
      <numFmt numFmtId="191" formatCode="\^"/>
    </dxf>
    <dxf>
      <numFmt numFmtId="192" formatCode="&quot;^&quot;"/>
    </dxf>
    <dxf>
      <numFmt numFmtId="191" formatCode="\^"/>
    </dxf>
    <dxf>
      <numFmt numFmtId="183" formatCode="\^;&quot;^&quot;"/>
    </dxf>
    <dxf>
      <numFmt numFmtId="191" formatCode="\^"/>
    </dxf>
    <dxf>
      <numFmt numFmtId="183" formatCode="\^;&quot;^&quot;"/>
    </dxf>
    <dxf>
      <numFmt numFmtId="191" formatCode="\^"/>
    </dxf>
    <dxf>
      <numFmt numFmtId="183"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1" formatCode="\^"/>
    </dxf>
    <dxf>
      <numFmt numFmtId="189" formatCode="\^;\^;\^"/>
    </dxf>
    <dxf>
      <numFmt numFmtId="191" formatCode="\^"/>
    </dxf>
    <dxf>
      <numFmt numFmtId="189" formatCode="\^;\^;\^"/>
    </dxf>
    <dxf>
      <numFmt numFmtId="189" formatCode="\^;\^;\^"/>
    </dxf>
    <dxf>
      <numFmt numFmtId="191" formatCode="\^"/>
    </dxf>
    <dxf>
      <numFmt numFmtId="191" formatCode="\^"/>
    </dxf>
    <dxf>
      <numFmt numFmtId="189" formatCode="\^;\^;\^"/>
    </dxf>
    <dxf>
      <numFmt numFmtId="191" formatCode="\^"/>
    </dxf>
    <dxf>
      <numFmt numFmtId="191" formatCode="\^"/>
    </dxf>
    <dxf>
      <numFmt numFmtId="191" formatCode="\^"/>
    </dxf>
    <dxf>
      <numFmt numFmtId="191" formatCode="\^"/>
    </dxf>
    <dxf>
      <numFmt numFmtId="191" formatCode="\^"/>
    </dxf>
    <dxf>
      <numFmt numFmtId="190" formatCode="&quot;-&quot;"/>
    </dxf>
    <dxf>
      <numFmt numFmtId="191" formatCode="\^"/>
    </dxf>
    <dxf>
      <numFmt numFmtId="183" formatCode="\^;&quot;^&quot;"/>
    </dxf>
    <dxf>
      <numFmt numFmtId="191" formatCode="\^"/>
    </dxf>
    <dxf>
      <numFmt numFmtId="183" formatCode="\^;&quot;^&quot;"/>
    </dxf>
    <dxf>
      <numFmt numFmtId="191" formatCode="\^"/>
    </dxf>
    <dxf>
      <numFmt numFmtId="183" formatCode="\^;&quot;^&quot;"/>
    </dxf>
    <dxf>
      <numFmt numFmtId="191" formatCode="\^"/>
    </dxf>
    <dxf>
      <numFmt numFmtId="189" formatCode="\^;\^;\^"/>
    </dxf>
    <dxf>
      <numFmt numFmtId="189"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9" formatCode="\^;\^;\^"/>
    </dxf>
    <dxf>
      <numFmt numFmtId="190" formatCode="&quot;-&quot;"/>
    </dxf>
    <dxf>
      <numFmt numFmtId="191" formatCode="\^"/>
    </dxf>
    <dxf>
      <numFmt numFmtId="183" formatCode="\^;&quot;^&quot;"/>
    </dxf>
    <dxf>
      <numFmt numFmtId="189" formatCode="\^;\^;\^"/>
    </dxf>
    <dxf>
      <numFmt numFmtId="190" formatCode="&quot;-&quot;"/>
    </dxf>
    <dxf>
      <numFmt numFmtId="191" formatCode="\^"/>
    </dxf>
    <dxf>
      <numFmt numFmtId="191" formatCode="\^"/>
    </dxf>
    <dxf>
      <numFmt numFmtId="191" formatCode="\^"/>
    </dxf>
    <dxf>
      <numFmt numFmtId="189" formatCode="\^;\^;\^"/>
    </dxf>
    <dxf>
      <numFmt numFmtId="193" formatCode="\^;\^;0"/>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9" formatCode="\^;\^;\^"/>
    </dxf>
    <dxf>
      <numFmt numFmtId="191" formatCode="\^"/>
    </dxf>
    <dxf>
      <numFmt numFmtId="191" formatCode="\^"/>
    </dxf>
    <dxf>
      <numFmt numFmtId="189"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0" formatCode="&quot;-&quot;"/>
    </dxf>
    <dxf>
      <numFmt numFmtId="191" formatCode="\^"/>
    </dxf>
    <dxf>
      <numFmt numFmtId="191" formatCode="\^"/>
    </dxf>
    <dxf>
      <numFmt numFmtId="191" formatCode="\^"/>
    </dxf>
    <dxf>
      <numFmt numFmtId="191" formatCode="\^"/>
    </dxf>
    <dxf>
      <numFmt numFmtId="190" formatCode="&quot;-&quot;"/>
    </dxf>
    <dxf>
      <numFmt numFmtId="191" formatCode="\^"/>
    </dxf>
    <dxf>
      <numFmt numFmtId="191" formatCode="\^"/>
    </dxf>
    <dxf>
      <numFmt numFmtId="191" formatCode="\^"/>
    </dxf>
    <dxf>
      <numFmt numFmtId="191" formatCode="\^"/>
    </dxf>
    <dxf>
      <numFmt numFmtId="190" formatCode="&quot;-&quot;"/>
    </dxf>
    <dxf>
      <numFmt numFmtId="191" formatCode="\^"/>
    </dxf>
    <dxf>
      <numFmt numFmtId="189" formatCode="\^;\^;\^"/>
    </dxf>
    <dxf>
      <numFmt numFmtId="191" formatCode="\^"/>
    </dxf>
    <dxf>
      <numFmt numFmtId="191" formatCode="\^"/>
    </dxf>
    <dxf>
      <numFmt numFmtId="190" formatCode="&quot;-&quot;"/>
    </dxf>
    <dxf>
      <numFmt numFmtId="191" formatCode="\^"/>
    </dxf>
    <dxf>
      <numFmt numFmtId="191" formatCode="\^"/>
    </dxf>
    <dxf>
      <numFmt numFmtId="190" formatCode="&quot;-&quot;"/>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9" formatCode="\^;\^;\^"/>
    </dxf>
    <dxf>
      <numFmt numFmtId="191" formatCode="\^"/>
    </dxf>
    <dxf>
      <numFmt numFmtId="191" formatCode="\^"/>
    </dxf>
    <dxf>
      <numFmt numFmtId="189" formatCode="\^;\^;\^"/>
    </dxf>
    <dxf>
      <numFmt numFmtId="189" formatCode="\^;\^;\^"/>
    </dxf>
    <dxf>
      <numFmt numFmtId="191" formatCode="\^"/>
    </dxf>
    <dxf>
      <numFmt numFmtId="191" formatCode="\^"/>
    </dxf>
    <dxf>
      <numFmt numFmtId="190" formatCode="&quot;-&quot;"/>
    </dxf>
    <dxf>
      <numFmt numFmtId="191" formatCode="\^"/>
    </dxf>
    <dxf>
      <numFmt numFmtId="191" formatCode="\^"/>
    </dxf>
    <dxf>
      <numFmt numFmtId="189" formatCode="\^;\^;\^"/>
    </dxf>
    <dxf>
      <numFmt numFmtId="191" formatCode="\^"/>
    </dxf>
    <dxf>
      <numFmt numFmtId="190" formatCode="&quot;-&quot;"/>
    </dxf>
    <dxf>
      <numFmt numFmtId="191" formatCode="\^"/>
    </dxf>
    <dxf>
      <numFmt numFmtId="189" formatCode="\^;\^;\^"/>
    </dxf>
    <dxf>
      <numFmt numFmtId="190" formatCode="&quot;-&quot;"/>
    </dxf>
    <dxf>
      <numFmt numFmtId="191" formatCode="\^"/>
    </dxf>
    <dxf>
      <numFmt numFmtId="191" formatCode="\^"/>
    </dxf>
    <dxf>
      <numFmt numFmtId="190" formatCode="&quot;-&quot;"/>
    </dxf>
    <dxf>
      <numFmt numFmtId="191" formatCode="\^"/>
    </dxf>
    <dxf>
      <numFmt numFmtId="191" formatCode="\^"/>
    </dxf>
    <dxf>
      <numFmt numFmtId="191" formatCode="\^"/>
    </dxf>
    <dxf>
      <numFmt numFmtId="191" formatCode="\^"/>
    </dxf>
    <dxf>
      <numFmt numFmtId="190" formatCode="&quot;-&quot;"/>
    </dxf>
    <dxf>
      <numFmt numFmtId="191" formatCode="\^"/>
    </dxf>
    <dxf>
      <numFmt numFmtId="191" formatCode="\^"/>
    </dxf>
    <dxf>
      <numFmt numFmtId="189" formatCode="\^;\^;\^"/>
    </dxf>
    <dxf>
      <numFmt numFmtId="190" formatCode="&quot;-&quot;"/>
    </dxf>
    <dxf>
      <numFmt numFmtId="189" formatCode="\^;\^;\^"/>
    </dxf>
    <dxf>
      <numFmt numFmtId="190" formatCode="&quot;-&quot;"/>
    </dxf>
    <dxf>
      <numFmt numFmtId="189" formatCode="\^;\^;\^"/>
    </dxf>
    <dxf>
      <numFmt numFmtId="191" formatCode="\^"/>
    </dxf>
    <dxf>
      <numFmt numFmtId="191" formatCode="\^"/>
    </dxf>
    <dxf>
      <numFmt numFmtId="191" formatCode="\^"/>
    </dxf>
    <dxf>
      <numFmt numFmtId="190" formatCode="&quot;-&quot;"/>
    </dxf>
    <dxf>
      <numFmt numFmtId="191" formatCode="\^"/>
    </dxf>
    <dxf>
      <numFmt numFmtId="190" formatCode="&quot;-&quot;"/>
    </dxf>
    <dxf>
      <numFmt numFmtId="191" formatCode="\^"/>
    </dxf>
    <dxf>
      <numFmt numFmtId="191" formatCode="\^"/>
    </dxf>
    <dxf>
      <numFmt numFmtId="191" formatCode="\^"/>
    </dxf>
    <dxf>
      <numFmt numFmtId="191" formatCode="\^"/>
    </dxf>
    <dxf>
      <numFmt numFmtId="190" formatCode="&quot;-&quot;"/>
    </dxf>
    <dxf>
      <numFmt numFmtId="190" formatCode="&quot;-&quot;"/>
    </dxf>
    <dxf>
      <numFmt numFmtId="190" formatCode="&quot;-&quot;"/>
    </dxf>
    <dxf>
      <numFmt numFmtId="191" formatCode="\^"/>
    </dxf>
    <dxf>
      <numFmt numFmtId="191" formatCode="\^"/>
    </dxf>
    <dxf>
      <numFmt numFmtId="191" formatCode="\^"/>
    </dxf>
    <dxf>
      <numFmt numFmtId="191" formatCode="\^"/>
    </dxf>
    <dxf>
      <numFmt numFmtId="190" formatCode="&quot;-&quot;"/>
    </dxf>
    <dxf>
      <numFmt numFmtId="191" formatCode="\^"/>
    </dxf>
    <dxf>
      <numFmt numFmtId="189" formatCode="\^;\^;\^"/>
    </dxf>
    <dxf>
      <numFmt numFmtId="191" formatCode="\^"/>
    </dxf>
    <dxf>
      <numFmt numFmtId="190" formatCode="&quot;-&quot;"/>
    </dxf>
    <dxf>
      <numFmt numFmtId="191" formatCode="\^"/>
    </dxf>
    <dxf>
      <numFmt numFmtId="191" formatCode="\^"/>
    </dxf>
    <dxf>
      <numFmt numFmtId="183" formatCode="\^;&quot;^&quot;"/>
    </dxf>
    <dxf>
      <numFmt numFmtId="191" formatCode="\^"/>
    </dxf>
    <dxf>
      <numFmt numFmtId="191" formatCode="\^"/>
    </dxf>
    <dxf>
      <numFmt numFmtId="183" formatCode="\^;&quot;^&quot;"/>
    </dxf>
    <dxf>
      <numFmt numFmtId="191" formatCode="\^"/>
    </dxf>
    <dxf>
      <numFmt numFmtId="189" formatCode="\^;\^;\^"/>
    </dxf>
    <dxf>
      <numFmt numFmtId="191" formatCode="\^"/>
    </dxf>
    <dxf>
      <numFmt numFmtId="190" formatCode="&quot;-&quot;"/>
    </dxf>
    <dxf>
      <numFmt numFmtId="191"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L1" sqref="L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687</v>
      </c>
    </row>
    <row r="3" spans="1:9" ht="15" customHeight="1" x14ac:dyDescent="0.2">
      <c r="A3" s="499">
        <v>45869</v>
      </c>
    </row>
    <row r="4" spans="1:9" ht="15" customHeight="1" x14ac:dyDescent="0.25">
      <c r="A4" s="766" t="s">
        <v>19</v>
      </c>
      <c r="B4" s="766"/>
      <c r="C4" s="766"/>
      <c r="D4" s="766"/>
      <c r="E4" s="766"/>
      <c r="F4" s="766"/>
      <c r="G4" s="766"/>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6" t="s">
        <v>606</v>
      </c>
      <c r="D63" s="716"/>
      <c r="E63" s="716"/>
      <c r="F63" s="716"/>
      <c r="G63" s="716"/>
    </row>
    <row r="64" spans="1:8" ht="15" customHeight="1" x14ac:dyDescent="0.2">
      <c r="B64" s="6"/>
      <c r="C64" s="8" t="s">
        <v>360</v>
      </c>
      <c r="D64" s="8"/>
      <c r="E64" s="8"/>
      <c r="F64" s="8"/>
      <c r="G64" s="8"/>
    </row>
    <row r="65" spans="2:9" ht="15" customHeight="1" x14ac:dyDescent="0.2">
      <c r="B65" s="6"/>
      <c r="C65" s="8" t="s">
        <v>611</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7" t="s">
        <v>504</v>
      </c>
      <c r="B98" s="768"/>
      <c r="C98" s="768"/>
      <c r="D98" s="768"/>
      <c r="E98" s="768"/>
      <c r="F98" s="768"/>
      <c r="G98" s="768"/>
      <c r="H98" s="768"/>
      <c r="I98" s="768"/>
      <c r="J98" s="768"/>
      <c r="K98" s="768"/>
    </row>
    <row r="99" spans="1:11" ht="15" customHeight="1" x14ac:dyDescent="0.2">
      <c r="A99" s="768"/>
      <c r="B99" s="768"/>
      <c r="C99" s="768"/>
      <c r="D99" s="768"/>
      <c r="E99" s="768"/>
      <c r="F99" s="768"/>
      <c r="G99" s="768"/>
      <c r="H99" s="768"/>
      <c r="I99" s="768"/>
      <c r="J99" s="768"/>
      <c r="K99" s="768"/>
    </row>
    <row r="100" spans="1:11" ht="15" customHeight="1" x14ac:dyDescent="0.2">
      <c r="A100" s="768"/>
      <c r="B100" s="768"/>
      <c r="C100" s="768"/>
      <c r="D100" s="768"/>
      <c r="E100" s="768"/>
      <c r="F100" s="768"/>
      <c r="G100" s="768"/>
      <c r="H100" s="768"/>
      <c r="I100" s="768"/>
      <c r="J100" s="768"/>
      <c r="K100" s="768"/>
    </row>
    <row r="101" spans="1:11" ht="15" customHeight="1" x14ac:dyDescent="0.2">
      <c r="A101" s="768"/>
      <c r="B101" s="768"/>
      <c r="C101" s="768"/>
      <c r="D101" s="768"/>
      <c r="E101" s="768"/>
      <c r="F101" s="768"/>
      <c r="G101" s="768"/>
      <c r="H101" s="768"/>
      <c r="I101" s="768"/>
      <c r="J101" s="768"/>
      <c r="K101" s="768"/>
    </row>
    <row r="102" spans="1:11" ht="15" customHeight="1" x14ac:dyDescent="0.2">
      <c r="A102" s="768"/>
      <c r="B102" s="768"/>
      <c r="C102" s="768"/>
      <c r="D102" s="768"/>
      <c r="E102" s="768"/>
      <c r="F102" s="768"/>
      <c r="G102" s="768"/>
      <c r="H102" s="768"/>
      <c r="I102" s="768"/>
      <c r="J102" s="768"/>
      <c r="K102" s="768"/>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85">
        <f>INDICE!A3</f>
        <v>45869</v>
      </c>
      <c r="C3" s="786"/>
      <c r="D3" s="786" t="s">
        <v>115</v>
      </c>
      <c r="E3" s="786"/>
      <c r="F3" s="786" t="s">
        <v>116</v>
      </c>
      <c r="G3" s="787"/>
      <c r="H3" s="786"/>
    </row>
    <row r="4" spans="1:8" x14ac:dyDescent="0.2">
      <c r="A4" s="347"/>
      <c r="B4" s="348" t="s">
        <v>47</v>
      </c>
      <c r="C4" s="348" t="s">
        <v>417</v>
      </c>
      <c r="D4" s="348" t="s">
        <v>47</v>
      </c>
      <c r="E4" s="348" t="s">
        <v>417</v>
      </c>
      <c r="F4" s="348" t="s">
        <v>47</v>
      </c>
      <c r="G4" s="349" t="s">
        <v>417</v>
      </c>
      <c r="H4" s="349" t="s">
        <v>106</v>
      </c>
    </row>
    <row r="5" spans="1:8" x14ac:dyDescent="0.2">
      <c r="A5" s="350" t="s">
        <v>171</v>
      </c>
      <c r="B5" s="322">
        <v>1988.7701799999979</v>
      </c>
      <c r="C5" s="315">
        <v>6.3048435555221012</v>
      </c>
      <c r="D5" s="314">
        <v>12808.007299999996</v>
      </c>
      <c r="E5" s="315">
        <v>0.55287689742391521</v>
      </c>
      <c r="F5" s="314">
        <v>21817.70993999999</v>
      </c>
      <c r="G5" s="329">
        <v>0.50275983243360034</v>
      </c>
      <c r="H5" s="320">
        <v>71.728487332017863</v>
      </c>
    </row>
    <row r="6" spans="1:8" x14ac:dyDescent="0.2">
      <c r="A6" s="350" t="s">
        <v>172</v>
      </c>
      <c r="B6" s="580">
        <v>26.998409999999996</v>
      </c>
      <c r="C6" s="329">
        <v>326.70323886831636</v>
      </c>
      <c r="D6" s="351">
        <v>118.83907999999998</v>
      </c>
      <c r="E6" s="315">
        <v>485.81762218513046</v>
      </c>
      <c r="F6" s="314">
        <v>164.69153999999997</v>
      </c>
      <c r="G6" s="315">
        <v>631.14481761727768</v>
      </c>
      <c r="H6" s="320">
        <v>0.54144431624891776</v>
      </c>
    </row>
    <row r="7" spans="1:8" x14ac:dyDescent="0.2">
      <c r="A7" s="350" t="s">
        <v>173</v>
      </c>
      <c r="B7" s="337">
        <v>0</v>
      </c>
      <c r="C7" s="329">
        <v>0</v>
      </c>
      <c r="D7" s="328">
        <v>3.8799999999999998E-3</v>
      </c>
      <c r="E7" s="329">
        <v>-99.169431660066365</v>
      </c>
      <c r="F7" s="328">
        <v>0.12750999999999998</v>
      </c>
      <c r="G7" s="315">
        <v>-75.182950564421958</v>
      </c>
      <c r="H7" s="580">
        <v>4.1920528987038141E-4</v>
      </c>
    </row>
    <row r="8" spans="1:8" x14ac:dyDescent="0.2">
      <c r="A8" s="361" t="s">
        <v>174</v>
      </c>
      <c r="B8" s="323">
        <v>2015.7685899999979</v>
      </c>
      <c r="C8" s="744">
        <v>7.3646284068980643</v>
      </c>
      <c r="D8" s="323">
        <v>12926.850259999996</v>
      </c>
      <c r="E8" s="370">
        <v>1.3208065118948766</v>
      </c>
      <c r="F8" s="323">
        <v>21982.528989999992</v>
      </c>
      <c r="G8" s="324">
        <v>1.1546410290447764</v>
      </c>
      <c r="H8" s="324">
        <v>72.270350853556664</v>
      </c>
    </row>
    <row r="9" spans="1:8" x14ac:dyDescent="0.2">
      <c r="A9" s="350" t="s">
        <v>175</v>
      </c>
      <c r="B9" s="322">
        <v>308.51606000000021</v>
      </c>
      <c r="C9" s="315">
        <v>1.3759166690628422</v>
      </c>
      <c r="D9" s="314">
        <v>2218.94445</v>
      </c>
      <c r="E9" s="315">
        <v>3.6566860110114221</v>
      </c>
      <c r="F9" s="314">
        <v>3831.0077800000004</v>
      </c>
      <c r="G9" s="315">
        <v>5.36632143089808</v>
      </c>
      <c r="H9" s="320">
        <v>12.59492374645586</v>
      </c>
    </row>
    <row r="10" spans="1:8" x14ac:dyDescent="0.2">
      <c r="A10" s="350" t="s">
        <v>176</v>
      </c>
      <c r="B10" s="322">
        <v>43.507399999999969</v>
      </c>
      <c r="C10" s="315">
        <v>-6.4961647382005241</v>
      </c>
      <c r="D10" s="314">
        <v>744.35076000000004</v>
      </c>
      <c r="E10" s="329">
        <v>5.6647460549478916</v>
      </c>
      <c r="F10" s="314">
        <v>1248.2318699999998</v>
      </c>
      <c r="G10" s="329">
        <v>3.1210317550143158</v>
      </c>
      <c r="H10" s="320">
        <v>4.1037205151658558</v>
      </c>
    </row>
    <row r="11" spans="1:8" x14ac:dyDescent="0.2">
      <c r="A11" s="350" t="s">
        <v>177</v>
      </c>
      <c r="B11" s="322">
        <v>330.89090000000004</v>
      </c>
      <c r="C11" s="315">
        <v>33.332556982599257</v>
      </c>
      <c r="D11" s="314">
        <v>2031.6024200000002</v>
      </c>
      <c r="E11" s="315">
        <v>17.471533150226527</v>
      </c>
      <c r="F11" s="314">
        <v>3355.3093600000002</v>
      </c>
      <c r="G11" s="315">
        <v>10.130373181930388</v>
      </c>
      <c r="H11" s="320">
        <v>11.031004884821616</v>
      </c>
    </row>
    <row r="12" spans="1:8" s="3" customFormat="1" x14ac:dyDescent="0.2">
      <c r="A12" s="352" t="s">
        <v>148</v>
      </c>
      <c r="B12" s="325">
        <v>2698.6829499999985</v>
      </c>
      <c r="C12" s="326">
        <v>8.9704947166137838</v>
      </c>
      <c r="D12" s="325">
        <v>17921.747889999995</v>
      </c>
      <c r="E12" s="326">
        <v>3.3973301116082442</v>
      </c>
      <c r="F12" s="325">
        <v>30417.077999999994</v>
      </c>
      <c r="G12" s="326">
        <v>2.6749824635497985</v>
      </c>
      <c r="H12" s="326">
        <v>100</v>
      </c>
    </row>
    <row r="13" spans="1:8" x14ac:dyDescent="0.2">
      <c r="A13" s="362" t="s">
        <v>149</v>
      </c>
      <c r="B13" s="327"/>
      <c r="C13" s="327"/>
      <c r="D13" s="327"/>
      <c r="E13" s="327"/>
      <c r="F13" s="327"/>
      <c r="G13" s="327"/>
      <c r="H13" s="327"/>
    </row>
    <row r="14" spans="1:8" s="105" customFormat="1" x14ac:dyDescent="0.2">
      <c r="A14" s="596" t="s">
        <v>178</v>
      </c>
      <c r="B14" s="587">
        <v>138.65196000000003</v>
      </c>
      <c r="C14" s="588">
        <v>-18.833005469752596</v>
      </c>
      <c r="D14" s="589">
        <v>875.2345899999998</v>
      </c>
      <c r="E14" s="588">
        <v>-11.751278590455003</v>
      </c>
      <c r="F14" s="314">
        <v>1625.9935199999998</v>
      </c>
      <c r="G14" s="588">
        <v>-11.463551710406042</v>
      </c>
      <c r="H14" s="590">
        <v>5.3456598296522762</v>
      </c>
    </row>
    <row r="15" spans="1:8" s="105" customFormat="1" x14ac:dyDescent="0.2">
      <c r="A15" s="597" t="s">
        <v>557</v>
      </c>
      <c r="B15" s="592">
        <v>6.8783669260368914</v>
      </c>
      <c r="C15" s="593"/>
      <c r="D15" s="594">
        <v>6.7706716825541706</v>
      </c>
      <c r="E15" s="593"/>
      <c r="F15" s="594">
        <v>7.396753670788633</v>
      </c>
      <c r="G15" s="593"/>
      <c r="H15" s="595"/>
    </row>
    <row r="16" spans="1:8" s="105" customFormat="1" x14ac:dyDescent="0.2">
      <c r="A16" s="598" t="s">
        <v>423</v>
      </c>
      <c r="B16" s="599">
        <v>203.43858000000006</v>
      </c>
      <c r="C16" s="600">
        <v>45.267346194695904</v>
      </c>
      <c r="D16" s="601">
        <v>1261.18407</v>
      </c>
      <c r="E16" s="600">
        <v>26.11494514475579</v>
      </c>
      <c r="F16" s="601">
        <v>2026.2628300000003</v>
      </c>
      <c r="G16" s="600">
        <v>15.700678845916366</v>
      </c>
      <c r="H16" s="602">
        <v>6.6615959297602512</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88" t="s">
        <v>424</v>
      </c>
      <c r="B19" s="789"/>
      <c r="C19" s="789"/>
      <c r="D19" s="789"/>
      <c r="E19" s="789"/>
      <c r="F19" s="789"/>
      <c r="G19" s="789"/>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82" t="s">
        <v>656</v>
      </c>
      <c r="B21" s="782"/>
      <c r="C21" s="782"/>
      <c r="D21" s="782"/>
      <c r="E21" s="782"/>
      <c r="F21" s="782"/>
      <c r="G21" s="782"/>
      <c r="H21" s="782"/>
    </row>
    <row r="22" spans="1:22" x14ac:dyDescent="0.2">
      <c r="A22" s="782"/>
      <c r="B22" s="782"/>
      <c r="C22" s="782"/>
      <c r="D22" s="782"/>
      <c r="E22" s="782"/>
      <c r="F22" s="782"/>
      <c r="G22" s="782"/>
      <c r="H22" s="782"/>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218" priority="37" operator="between">
      <formula>0</formula>
      <formula>0.5</formula>
    </cfRule>
    <cfRule type="cellIs" dxfId="217" priority="38" operator="between">
      <formula>0</formula>
      <formula>0.49</formula>
    </cfRule>
  </conditionalFormatting>
  <conditionalFormatting sqref="B7:F7">
    <cfRule type="cellIs" dxfId="216" priority="3" operator="equal">
      <formula>0</formula>
    </cfRule>
    <cfRule type="cellIs" dxfId="215" priority="4" operator="between">
      <formula>0</formula>
      <formula>0.5</formula>
    </cfRule>
  </conditionalFormatting>
  <conditionalFormatting sqref="C8">
    <cfRule type="cellIs" dxfId="214" priority="1" operator="equal">
      <formula>0</formula>
    </cfRule>
    <cfRule type="cellIs" dxfId="213" priority="2" operator="between">
      <formula>0</formula>
      <formula>0.5</formula>
    </cfRule>
  </conditionalFormatting>
  <conditionalFormatting sqref="D6">
    <cfRule type="cellIs" dxfId="212" priority="35" operator="between">
      <formula>0</formula>
      <formula>0.5</formula>
    </cfRule>
    <cfRule type="cellIs" dxfId="211" priority="36" operator="between">
      <formula>0</formula>
      <formula>0.49</formula>
    </cfRule>
  </conditionalFormatting>
  <conditionalFormatting sqref="E8">
    <cfRule type="cellIs" dxfId="210" priority="17" operator="between">
      <formula>-0.04999999</formula>
      <formula>-0.00000001</formula>
    </cfRule>
  </conditionalFormatting>
  <conditionalFormatting sqref="E10">
    <cfRule type="cellIs" dxfId="209" priority="7" operator="equal">
      <formula>0</formula>
    </cfRule>
    <cfRule type="cellIs" dxfId="208" priority="8" operator="between">
      <formula>-0.5</formula>
      <formula>0.5</formula>
    </cfRule>
  </conditionalFormatting>
  <conditionalFormatting sqref="G10">
    <cfRule type="cellIs" dxfId="207" priority="5" operator="equal">
      <formula>0</formula>
    </cfRule>
    <cfRule type="cellIs" dxfId="206" priority="6" operator="between">
      <formula>-0.5</formula>
      <formula>0.5</formula>
    </cfRule>
  </conditionalFormatting>
  <conditionalFormatting sqref="H7">
    <cfRule type="cellIs" dxfId="205" priority="13" operator="between">
      <formula>0</formula>
      <formula>0.5</formula>
    </cfRule>
    <cfRule type="cellIs" dxfId="204" priority="14"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83">
        <f>INDICE!A3</f>
        <v>45869</v>
      </c>
      <c r="C3" s="783"/>
      <c r="D3" s="783">
        <f>INDICE!C3</f>
        <v>0</v>
      </c>
      <c r="E3" s="783"/>
      <c r="F3" s="91"/>
      <c r="G3" s="784" t="s">
        <v>116</v>
      </c>
      <c r="H3" s="784"/>
      <c r="I3" s="784"/>
      <c r="J3" s="784"/>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321.03168000000016</v>
      </c>
      <c r="C5" s="94">
        <v>54.479389999999995</v>
      </c>
      <c r="D5" s="94">
        <v>2.41472</v>
      </c>
      <c r="E5" s="339">
        <v>377.92579000000012</v>
      </c>
      <c r="F5" s="94"/>
      <c r="G5" s="94">
        <v>3525.8352999999979</v>
      </c>
      <c r="H5" s="94">
        <v>666.83517000000006</v>
      </c>
      <c r="I5" s="94">
        <v>66.537080000000046</v>
      </c>
      <c r="J5" s="339">
        <v>4259.2075499999983</v>
      </c>
    </row>
    <row r="6" spans="1:10" x14ac:dyDescent="0.2">
      <c r="A6" s="364" t="s">
        <v>154</v>
      </c>
      <c r="B6" s="96">
        <v>75.596380000000011</v>
      </c>
      <c r="C6" s="96">
        <v>22.983580000000003</v>
      </c>
      <c r="D6" s="96">
        <v>1.8243899999999997</v>
      </c>
      <c r="E6" s="341">
        <v>100.40435000000001</v>
      </c>
      <c r="F6" s="96"/>
      <c r="G6" s="96">
        <v>842.74212999999918</v>
      </c>
      <c r="H6" s="96">
        <v>268.08276999999998</v>
      </c>
      <c r="I6" s="96">
        <v>87.498200000000011</v>
      </c>
      <c r="J6" s="341">
        <v>1198.3230999999992</v>
      </c>
    </row>
    <row r="7" spans="1:10" x14ac:dyDescent="0.2">
      <c r="A7" s="364" t="s">
        <v>155</v>
      </c>
      <c r="B7" s="96">
        <v>37.503989999999995</v>
      </c>
      <c r="C7" s="96">
        <v>6.1346300000000022</v>
      </c>
      <c r="D7" s="96">
        <v>1.3047399999999998</v>
      </c>
      <c r="E7" s="341">
        <v>44.943359999999998</v>
      </c>
      <c r="F7" s="96"/>
      <c r="G7" s="96">
        <v>403.28255000000001</v>
      </c>
      <c r="H7" s="96">
        <v>78.155050000000003</v>
      </c>
      <c r="I7" s="96">
        <v>33.857379999999992</v>
      </c>
      <c r="J7" s="341">
        <v>515.29498000000001</v>
      </c>
    </row>
    <row r="8" spans="1:10" x14ac:dyDescent="0.2">
      <c r="A8" s="364" t="s">
        <v>156</v>
      </c>
      <c r="B8" s="96">
        <v>35.543690000000005</v>
      </c>
      <c r="C8" s="96">
        <v>3.4762300000000002</v>
      </c>
      <c r="D8" s="96">
        <v>14.773410000000002</v>
      </c>
      <c r="E8" s="341">
        <v>53.793330000000012</v>
      </c>
      <c r="F8" s="96"/>
      <c r="G8" s="96">
        <v>341.16343999999992</v>
      </c>
      <c r="H8" s="96">
        <v>41.982280000000003</v>
      </c>
      <c r="I8" s="96">
        <v>141.45308000000003</v>
      </c>
      <c r="J8" s="341">
        <v>524.59879999999998</v>
      </c>
    </row>
    <row r="9" spans="1:10" x14ac:dyDescent="0.2">
      <c r="A9" s="364" t="s">
        <v>157</v>
      </c>
      <c r="B9" s="96">
        <v>55.619220000000006</v>
      </c>
      <c r="C9" s="96">
        <v>0</v>
      </c>
      <c r="D9" s="96">
        <v>0</v>
      </c>
      <c r="E9" s="341">
        <v>55.619220000000006</v>
      </c>
      <c r="F9" s="96"/>
      <c r="G9" s="96">
        <v>649.28296</v>
      </c>
      <c r="H9" s="96">
        <v>0</v>
      </c>
      <c r="I9" s="96">
        <v>0</v>
      </c>
      <c r="J9" s="341">
        <v>649.28296</v>
      </c>
    </row>
    <row r="10" spans="1:10" x14ac:dyDescent="0.2">
      <c r="A10" s="364" t="s">
        <v>158</v>
      </c>
      <c r="B10" s="96">
        <v>27.581889999999998</v>
      </c>
      <c r="C10" s="96">
        <v>3.2392500000000006</v>
      </c>
      <c r="D10" s="96">
        <v>2.5569999999999999E-2</v>
      </c>
      <c r="E10" s="341">
        <v>30.846709999999998</v>
      </c>
      <c r="F10" s="96"/>
      <c r="G10" s="96">
        <v>296.78012999999987</v>
      </c>
      <c r="H10" s="96">
        <v>54.717010000000023</v>
      </c>
      <c r="I10" s="96">
        <v>1.97123</v>
      </c>
      <c r="J10" s="341">
        <v>353.46836999999988</v>
      </c>
    </row>
    <row r="11" spans="1:10" x14ac:dyDescent="0.2">
      <c r="A11" s="364" t="s">
        <v>159</v>
      </c>
      <c r="B11" s="96">
        <v>158.27295999999996</v>
      </c>
      <c r="C11" s="96">
        <v>53.89038</v>
      </c>
      <c r="D11" s="96">
        <v>3.5071900000000005</v>
      </c>
      <c r="E11" s="341">
        <v>215.67052999999996</v>
      </c>
      <c r="F11" s="96"/>
      <c r="G11" s="96">
        <v>1690.4229599999996</v>
      </c>
      <c r="H11" s="96">
        <v>592.76127999999983</v>
      </c>
      <c r="I11" s="96">
        <v>169.34311</v>
      </c>
      <c r="J11" s="341">
        <v>2452.5273499999994</v>
      </c>
    </row>
    <row r="12" spans="1:10" x14ac:dyDescent="0.2">
      <c r="A12" s="364" t="s">
        <v>508</v>
      </c>
      <c r="B12" s="96">
        <v>114.61635</v>
      </c>
      <c r="C12" s="96">
        <v>36.070269999999994</v>
      </c>
      <c r="D12" s="96">
        <v>2.1636400000000005</v>
      </c>
      <c r="E12" s="341">
        <v>152.85025999999999</v>
      </c>
      <c r="F12" s="96"/>
      <c r="G12" s="96">
        <v>1285.4035000000001</v>
      </c>
      <c r="H12" s="96">
        <v>469.46322000000021</v>
      </c>
      <c r="I12" s="96">
        <v>130.32362000000001</v>
      </c>
      <c r="J12" s="341">
        <v>1885.1903400000006</v>
      </c>
    </row>
    <row r="13" spans="1:10" x14ac:dyDescent="0.2">
      <c r="A13" s="364" t="s">
        <v>160</v>
      </c>
      <c r="B13" s="96">
        <v>329.34291999999999</v>
      </c>
      <c r="C13" s="96">
        <v>32.311969999999988</v>
      </c>
      <c r="D13" s="96">
        <v>3.0320099999999996</v>
      </c>
      <c r="E13" s="341">
        <v>364.68689999999998</v>
      </c>
      <c r="F13" s="96"/>
      <c r="G13" s="96">
        <v>3515.0000300000033</v>
      </c>
      <c r="H13" s="96">
        <v>463.3082699999996</v>
      </c>
      <c r="I13" s="96">
        <v>95.871269999999953</v>
      </c>
      <c r="J13" s="341">
        <v>4074.179570000003</v>
      </c>
    </row>
    <row r="14" spans="1:10" x14ac:dyDescent="0.2">
      <c r="A14" s="364" t="s">
        <v>161</v>
      </c>
      <c r="B14" s="96">
        <v>1.1130899999999999</v>
      </c>
      <c r="C14" s="96">
        <v>0</v>
      </c>
      <c r="D14" s="96">
        <v>0</v>
      </c>
      <c r="E14" s="341">
        <v>1.1130899999999999</v>
      </c>
      <c r="F14" s="96"/>
      <c r="G14" s="96">
        <v>11.863779999999997</v>
      </c>
      <c r="H14" s="96">
        <v>0</v>
      </c>
      <c r="I14" s="96">
        <v>0.49046000000000006</v>
      </c>
      <c r="J14" s="341">
        <v>12.354239999999997</v>
      </c>
    </row>
    <row r="15" spans="1:10" x14ac:dyDescent="0.2">
      <c r="A15" s="364" t="s">
        <v>162</v>
      </c>
      <c r="B15" s="96">
        <v>192.69291999999996</v>
      </c>
      <c r="C15" s="96">
        <v>17.760259999999999</v>
      </c>
      <c r="D15" s="96">
        <v>1.7097700000000005</v>
      </c>
      <c r="E15" s="341">
        <v>212.16294999999994</v>
      </c>
      <c r="F15" s="96"/>
      <c r="G15" s="96">
        <v>2018.9183600000022</v>
      </c>
      <c r="H15" s="96">
        <v>210.91983999999999</v>
      </c>
      <c r="I15" s="96">
        <v>43.283429999999981</v>
      </c>
      <c r="J15" s="341">
        <v>2273.1216300000019</v>
      </c>
    </row>
    <row r="16" spans="1:10" x14ac:dyDescent="0.2">
      <c r="A16" s="364" t="s">
        <v>163</v>
      </c>
      <c r="B16" s="96">
        <v>62.763530000000003</v>
      </c>
      <c r="C16" s="96">
        <v>13.023359999999997</v>
      </c>
      <c r="D16" s="96">
        <v>0.22490000000000002</v>
      </c>
      <c r="E16" s="341">
        <v>76.011790000000005</v>
      </c>
      <c r="F16" s="96"/>
      <c r="G16" s="96">
        <v>684.06232000000034</v>
      </c>
      <c r="H16" s="96">
        <v>149.26009000000005</v>
      </c>
      <c r="I16" s="96">
        <v>13.573260000000001</v>
      </c>
      <c r="J16" s="341">
        <v>846.89567000000045</v>
      </c>
    </row>
    <row r="17" spans="1:10" x14ac:dyDescent="0.2">
      <c r="A17" s="364" t="s">
        <v>164</v>
      </c>
      <c r="B17" s="96">
        <v>123.19653999999998</v>
      </c>
      <c r="C17" s="96">
        <v>19.883480000000002</v>
      </c>
      <c r="D17" s="96">
        <v>6.1011300000000004</v>
      </c>
      <c r="E17" s="341">
        <v>149.18115</v>
      </c>
      <c r="F17" s="96"/>
      <c r="G17" s="96">
        <v>1342.6321300000004</v>
      </c>
      <c r="H17" s="96">
        <v>269.94760000000002</v>
      </c>
      <c r="I17" s="96">
        <v>193.48411000000002</v>
      </c>
      <c r="J17" s="341">
        <v>1806.0638400000005</v>
      </c>
    </row>
    <row r="18" spans="1:10" x14ac:dyDescent="0.2">
      <c r="A18" s="364" t="s">
        <v>165</v>
      </c>
      <c r="B18" s="96">
        <v>15.123799999999999</v>
      </c>
      <c r="C18" s="96">
        <v>4.0797299999999996</v>
      </c>
      <c r="D18" s="96">
        <v>0.43898999999999994</v>
      </c>
      <c r="E18" s="341">
        <v>19.642520000000001</v>
      </c>
      <c r="F18" s="96"/>
      <c r="G18" s="96">
        <v>154.24256999999997</v>
      </c>
      <c r="H18" s="96">
        <v>44.354939999999978</v>
      </c>
      <c r="I18" s="96">
        <v>17.991480000000006</v>
      </c>
      <c r="J18" s="341">
        <v>216.58898999999994</v>
      </c>
    </row>
    <row r="19" spans="1:10" x14ac:dyDescent="0.2">
      <c r="A19" s="364" t="s">
        <v>166</v>
      </c>
      <c r="B19" s="96">
        <v>153.68690999999998</v>
      </c>
      <c r="C19" s="96">
        <v>8.2200900000000008</v>
      </c>
      <c r="D19" s="96">
        <v>3.4076900000000006</v>
      </c>
      <c r="E19" s="341">
        <v>165.31468999999998</v>
      </c>
      <c r="F19" s="96"/>
      <c r="G19" s="96">
        <v>1742.8719499999993</v>
      </c>
      <c r="H19" s="96">
        <v>131.44551999999996</v>
      </c>
      <c r="I19" s="96">
        <v>177.55883999999998</v>
      </c>
      <c r="J19" s="341">
        <v>2051.8763099999992</v>
      </c>
    </row>
    <row r="20" spans="1:10" x14ac:dyDescent="0.2">
      <c r="A20" s="364" t="s">
        <v>167</v>
      </c>
      <c r="B20" s="96">
        <v>1.0996900000000001</v>
      </c>
      <c r="C20" s="96">
        <v>0</v>
      </c>
      <c r="D20" s="96">
        <v>0</v>
      </c>
      <c r="E20" s="341">
        <v>1.0996900000000001</v>
      </c>
      <c r="F20" s="96"/>
      <c r="G20" s="96">
        <v>12.736289999999997</v>
      </c>
      <c r="H20" s="96">
        <v>0</v>
      </c>
      <c r="I20" s="96">
        <v>0</v>
      </c>
      <c r="J20" s="341">
        <v>12.736289999999997</v>
      </c>
    </row>
    <row r="21" spans="1:10" x14ac:dyDescent="0.2">
      <c r="A21" s="364" t="s">
        <v>168</v>
      </c>
      <c r="B21" s="96">
        <v>83.953459999999993</v>
      </c>
      <c r="C21" s="96">
        <v>13.174970000000002</v>
      </c>
      <c r="D21" s="96">
        <v>0.38252999999999998</v>
      </c>
      <c r="E21" s="341">
        <v>97.510959999999997</v>
      </c>
      <c r="F21" s="96"/>
      <c r="G21" s="96">
        <v>932.28929000000005</v>
      </c>
      <c r="H21" s="96">
        <v>143.95137000000003</v>
      </c>
      <c r="I21" s="96">
        <v>9.5929300000000008</v>
      </c>
      <c r="J21" s="341">
        <v>1085.8335900000002</v>
      </c>
    </row>
    <row r="22" spans="1:10" x14ac:dyDescent="0.2">
      <c r="A22" s="364" t="s">
        <v>169</v>
      </c>
      <c r="B22" s="96">
        <v>53.813629999999996</v>
      </c>
      <c r="C22" s="96">
        <v>7.3100500000000013</v>
      </c>
      <c r="D22" s="96">
        <v>0.17276999999999998</v>
      </c>
      <c r="E22" s="341">
        <v>61.29645</v>
      </c>
      <c r="F22" s="96"/>
      <c r="G22" s="96">
        <v>668.74200999999971</v>
      </c>
      <c r="H22" s="96">
        <v>93.9619</v>
      </c>
      <c r="I22" s="96">
        <v>11.11525</v>
      </c>
      <c r="J22" s="341">
        <v>773.81915999999967</v>
      </c>
    </row>
    <row r="23" spans="1:10" x14ac:dyDescent="0.2">
      <c r="A23" s="365" t="s">
        <v>170</v>
      </c>
      <c r="B23" s="96">
        <v>146.21753000000001</v>
      </c>
      <c r="C23" s="96">
        <v>12.47842</v>
      </c>
      <c r="D23" s="96">
        <v>2.0239500000000001</v>
      </c>
      <c r="E23" s="341">
        <v>160.71990000000002</v>
      </c>
      <c r="F23" s="96"/>
      <c r="G23" s="96">
        <v>1699.4382400000011</v>
      </c>
      <c r="H23" s="96">
        <v>151.86147000000003</v>
      </c>
      <c r="I23" s="96">
        <v>54.287140000000029</v>
      </c>
      <c r="J23" s="341">
        <v>1905.5868500000013</v>
      </c>
    </row>
    <row r="24" spans="1:10" x14ac:dyDescent="0.2">
      <c r="A24" s="366" t="s">
        <v>426</v>
      </c>
      <c r="B24" s="100">
        <v>1988.7701800000004</v>
      </c>
      <c r="C24" s="100">
        <v>308.51606000000015</v>
      </c>
      <c r="D24" s="100">
        <v>43.50739999999999</v>
      </c>
      <c r="E24" s="100">
        <v>2340.7936400000003</v>
      </c>
      <c r="F24" s="100"/>
      <c r="G24" s="100">
        <v>21817.709939999986</v>
      </c>
      <c r="H24" s="100">
        <v>3831.0077800000049</v>
      </c>
      <c r="I24" s="100">
        <v>1248.2318699999983</v>
      </c>
      <c r="J24" s="100">
        <v>26896.949589999989</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90"/>
      <c r="F28" s="79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203" priority="1" stopIfTrue="1" operator="equal">
      <formula>0</formula>
    </cfRule>
  </conditionalFormatting>
  <conditionalFormatting sqref="B6:J23">
    <cfRule type="cellIs" dxfId="202" priority="2" operator="between">
      <formula>0</formula>
      <formula>0.5</formula>
    </cfRule>
    <cfRule type="cellIs" dxfId="201"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1" t="s">
        <v>28</v>
      </c>
      <c r="B1" s="791"/>
      <c r="C1" s="791"/>
      <c r="D1" s="106"/>
      <c r="E1" s="106"/>
      <c r="F1" s="106"/>
      <c r="G1" s="106"/>
      <c r="H1" s="107"/>
    </row>
    <row r="2" spans="1:65" ht="14.1" customHeight="1" x14ac:dyDescent="0.2">
      <c r="A2" s="792"/>
      <c r="B2" s="792"/>
      <c r="C2" s="792"/>
      <c r="D2" s="109"/>
      <c r="E2" s="109"/>
      <c r="F2" s="109"/>
      <c r="H2" s="79" t="s">
        <v>151</v>
      </c>
    </row>
    <row r="3" spans="1:65" s="81" customFormat="1" ht="12.75" x14ac:dyDescent="0.2">
      <c r="A3" s="70"/>
      <c r="B3" s="779">
        <f>INDICE!A3</f>
        <v>45869</v>
      </c>
      <c r="C3" s="780"/>
      <c r="D3" s="780" t="s">
        <v>115</v>
      </c>
      <c r="E3" s="780"/>
      <c r="F3" s="780" t="s">
        <v>116</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649.44102000000055</v>
      </c>
      <c r="C5" s="111">
        <v>9.3274644320159439</v>
      </c>
      <c r="D5" s="110">
        <v>3782.1932700000016</v>
      </c>
      <c r="E5" s="111">
        <v>7.6664192116632046</v>
      </c>
      <c r="F5" s="110">
        <v>6441.9260300000014</v>
      </c>
      <c r="G5" s="111">
        <v>7.5872301082510019</v>
      </c>
      <c r="H5" s="372">
        <v>22.376107974201261</v>
      </c>
    </row>
    <row r="6" spans="1:65" ht="14.1" customHeight="1" x14ac:dyDescent="0.2">
      <c r="A6" s="107" t="s">
        <v>184</v>
      </c>
      <c r="B6" s="376">
        <v>37.093789999999984</v>
      </c>
      <c r="C6" s="329">
        <v>12.558708738506208</v>
      </c>
      <c r="D6" s="112">
        <v>213.39051000000003</v>
      </c>
      <c r="E6" s="113">
        <v>10.441531133423787</v>
      </c>
      <c r="F6" s="112">
        <v>364.79609000000005</v>
      </c>
      <c r="G6" s="114">
        <v>10.388177468932366</v>
      </c>
      <c r="H6" s="373">
        <v>1.2671236304783278</v>
      </c>
    </row>
    <row r="7" spans="1:65" ht="14.1" customHeight="1" x14ac:dyDescent="0.2">
      <c r="A7" s="107" t="s">
        <v>573</v>
      </c>
      <c r="B7" s="341">
        <v>0</v>
      </c>
      <c r="C7" s="113">
        <v>-100</v>
      </c>
      <c r="D7" s="96">
        <v>4.4760000000000008E-2</v>
      </c>
      <c r="E7" s="113">
        <v>-43.399089529590277</v>
      </c>
      <c r="F7" s="96">
        <v>5.4150000000000004E-2</v>
      </c>
      <c r="G7" s="113">
        <v>-31.525037936267065</v>
      </c>
      <c r="H7" s="341">
        <v>1.8809067989298197E-4</v>
      </c>
    </row>
    <row r="8" spans="1:65" ht="14.1" customHeight="1" x14ac:dyDescent="0.2">
      <c r="A8" s="368" t="s">
        <v>185</v>
      </c>
      <c r="B8" s="369">
        <v>686.53481000000068</v>
      </c>
      <c r="C8" s="370">
        <v>9.4952601004178252</v>
      </c>
      <c r="D8" s="369">
        <v>3995.628540000002</v>
      </c>
      <c r="E8" s="370">
        <v>7.8100058270844013</v>
      </c>
      <c r="F8" s="369">
        <v>6806.7762700000003</v>
      </c>
      <c r="G8" s="371">
        <v>7.7332416431639075</v>
      </c>
      <c r="H8" s="371">
        <v>23.64341969535948</v>
      </c>
    </row>
    <row r="9" spans="1:65" ht="14.1" customHeight="1" x14ac:dyDescent="0.2">
      <c r="A9" s="107" t="s">
        <v>171</v>
      </c>
      <c r="B9" s="376">
        <v>1988.7701799999979</v>
      </c>
      <c r="C9" s="113">
        <v>6.3048435555221012</v>
      </c>
      <c r="D9" s="112">
        <v>12808.007299999996</v>
      </c>
      <c r="E9" s="113">
        <v>0.55287689742391521</v>
      </c>
      <c r="F9" s="112">
        <v>21817.70993999999</v>
      </c>
      <c r="G9" s="114">
        <v>0.50275983243360034</v>
      </c>
      <c r="H9" s="373">
        <v>75.784079341135154</v>
      </c>
    </row>
    <row r="10" spans="1:65" ht="14.1" customHeight="1" x14ac:dyDescent="0.2">
      <c r="A10" s="107" t="s">
        <v>574</v>
      </c>
      <c r="B10" s="341">
        <v>26.998409999999996</v>
      </c>
      <c r="C10" s="113">
        <v>304.17870541421775</v>
      </c>
      <c r="D10" s="96">
        <v>118.84295999999999</v>
      </c>
      <c r="E10" s="113">
        <v>472.64967231512099</v>
      </c>
      <c r="F10" s="112">
        <v>164.81904999999998</v>
      </c>
      <c r="G10" s="114">
        <v>615.3927521033936</v>
      </c>
      <c r="H10" s="320">
        <v>0.57250096350536261</v>
      </c>
    </row>
    <row r="11" spans="1:65" ht="14.1" customHeight="1" x14ac:dyDescent="0.2">
      <c r="A11" s="368" t="s">
        <v>446</v>
      </c>
      <c r="B11" s="369">
        <v>2015.7685899999979</v>
      </c>
      <c r="C11" s="744">
        <v>7.3646284068980643</v>
      </c>
      <c r="D11" s="369">
        <v>12926.850259999996</v>
      </c>
      <c r="E11" s="370">
        <v>1.3208065118948766</v>
      </c>
      <c r="F11" s="369">
        <v>21982.528989999992</v>
      </c>
      <c r="G11" s="371">
        <v>1.1546410290447764</v>
      </c>
      <c r="H11" s="371">
        <v>76.356580304640531</v>
      </c>
    </row>
    <row r="12" spans="1:65" ht="14.1" customHeight="1" x14ac:dyDescent="0.2">
      <c r="A12" s="106" t="s">
        <v>427</v>
      </c>
      <c r="B12" s="116">
        <v>2702.3033999999984</v>
      </c>
      <c r="C12" s="736">
        <v>7.8980308951566656</v>
      </c>
      <c r="D12" s="116">
        <v>16922.478799999997</v>
      </c>
      <c r="E12" s="736">
        <v>2.7815308107415917</v>
      </c>
      <c r="F12" s="116">
        <v>28789.30525999999</v>
      </c>
      <c r="G12" s="727">
        <v>2.6364620735522979</v>
      </c>
      <c r="H12" s="117">
        <v>100</v>
      </c>
    </row>
    <row r="13" spans="1:65" ht="14.1" customHeight="1" x14ac:dyDescent="0.2">
      <c r="A13" s="118" t="s">
        <v>186</v>
      </c>
      <c r="B13" s="119">
        <v>5319.13771</v>
      </c>
      <c r="C13" s="119"/>
      <c r="D13" s="119">
        <v>34849.396434987968</v>
      </c>
      <c r="E13" s="119"/>
      <c r="F13" s="119">
        <v>59925.650664987952</v>
      </c>
      <c r="G13" s="120"/>
      <c r="H13" s="121"/>
    </row>
    <row r="14" spans="1:65" ht="14.1" customHeight="1" x14ac:dyDescent="0.2">
      <c r="A14" s="122" t="s">
        <v>187</v>
      </c>
      <c r="B14" s="377">
        <v>50.80341114161525</v>
      </c>
      <c r="C14" s="123"/>
      <c r="D14" s="123">
        <v>48.558886325532541</v>
      </c>
      <c r="E14" s="123"/>
      <c r="F14" s="123">
        <v>48.041706582287269</v>
      </c>
      <c r="G14" s="124"/>
      <c r="H14" s="374"/>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575</v>
      </c>
      <c r="B17" s="101"/>
      <c r="C17" s="125"/>
      <c r="D17" s="125"/>
      <c r="E17" s="125"/>
      <c r="F17" s="101"/>
      <c r="G17" s="101"/>
      <c r="H17" s="101"/>
    </row>
    <row r="18" spans="1:12" ht="14.1" customHeight="1" x14ac:dyDescent="0.2">
      <c r="A18" s="101" t="s">
        <v>576</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200" priority="48" operator="between">
      <formula>0</formula>
      <formula>0.5</formula>
    </cfRule>
    <cfRule type="cellIs" dxfId="199" priority="49" operator="between">
      <formula>0</formula>
      <formula>0.49</formula>
    </cfRule>
  </conditionalFormatting>
  <conditionalFormatting sqref="B10">
    <cfRule type="cellIs" dxfId="198" priority="22" operator="equal">
      <formula>0</formula>
    </cfRule>
    <cfRule type="cellIs" dxfId="197" priority="23" operator="between">
      <formula>0</formula>
      <formula>0.5</formula>
    </cfRule>
    <cfRule type="cellIs" dxfId="196" priority="24" operator="between">
      <formula>0</formula>
      <formula>0.49</formula>
    </cfRule>
  </conditionalFormatting>
  <conditionalFormatting sqref="B7:C7 E7">
    <cfRule type="cellIs" dxfId="195" priority="39" operator="equal">
      <formula>0</formula>
    </cfRule>
  </conditionalFormatting>
  <conditionalFormatting sqref="C6">
    <cfRule type="cellIs" dxfId="194" priority="11" operator="between">
      <formula>-0.05</formula>
      <formula>0</formula>
    </cfRule>
    <cfRule type="cellIs" dxfId="193" priority="12" operator="between">
      <formula>0</formula>
      <formula>0.5</formula>
    </cfRule>
  </conditionalFormatting>
  <conditionalFormatting sqref="C11">
    <cfRule type="cellIs" dxfId="192" priority="1" operator="equal">
      <formula>0</formula>
    </cfRule>
    <cfRule type="cellIs" dxfId="191" priority="2" operator="between">
      <formula>0</formula>
      <formula>0.5</formula>
    </cfRule>
  </conditionalFormatting>
  <conditionalFormatting sqref="C12">
    <cfRule type="cellIs" dxfId="190" priority="4" operator="between">
      <formula>-0.1</formula>
      <formula>0.0999999999</formula>
    </cfRule>
  </conditionalFormatting>
  <conditionalFormatting sqref="D7">
    <cfRule type="cellIs" dxfId="189" priority="7" operator="between">
      <formula>0</formula>
      <formula>0.5</formula>
    </cfRule>
    <cfRule type="cellIs" dxfId="188" priority="8" operator="between">
      <formula>0</formula>
      <formula>0.49</formula>
    </cfRule>
  </conditionalFormatting>
  <conditionalFormatting sqref="D10">
    <cfRule type="cellIs" dxfId="187" priority="17" operator="equal">
      <formula>0</formula>
    </cfRule>
    <cfRule type="cellIs" dxfId="186" priority="18" operator="between">
      <formula>0</formula>
      <formula>0.5</formula>
    </cfRule>
    <cfRule type="cellIs" dxfId="185" priority="19" operator="between">
      <formula>0</formula>
      <formula>0.49</formula>
    </cfRule>
  </conditionalFormatting>
  <conditionalFormatting sqref="E11">
    <cfRule type="cellIs" dxfId="184" priority="25" operator="between">
      <formula>-0.04999999</formula>
      <formula>-0.00000001</formula>
    </cfRule>
  </conditionalFormatting>
  <conditionalFormatting sqref="E12">
    <cfRule type="cellIs" dxfId="183" priority="3" operator="between">
      <formula>-0.1</formula>
      <formula>0.0999999999</formula>
    </cfRule>
  </conditionalFormatting>
  <conditionalFormatting sqref="F7">
    <cfRule type="cellIs" dxfId="182" priority="44" operator="between">
      <formula>0</formula>
      <formula>0.5</formula>
    </cfRule>
    <cfRule type="cellIs" dxfId="181" priority="45" operator="between">
      <formula>0</formula>
      <formula>0.49</formula>
    </cfRule>
  </conditionalFormatting>
  <conditionalFormatting sqref="G12">
    <cfRule type="cellIs" dxfId="180" priority="5" operator="between">
      <formula>-0.5</formula>
      <formula>0.5</formula>
    </cfRule>
    <cfRule type="cellIs" dxfId="179" priority="6" operator="between">
      <formula>0</formula>
      <formula>0.49</formula>
    </cfRule>
  </conditionalFormatting>
  <conditionalFormatting sqref="H7">
    <cfRule type="cellIs" dxfId="178" priority="42" operator="between">
      <formula>0</formula>
      <formula>0.5</formula>
    </cfRule>
    <cfRule type="cellIs" dxfId="177" priority="4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3" t="s">
        <v>26</v>
      </c>
      <c r="B1" s="793"/>
      <c r="C1" s="793"/>
      <c r="D1" s="793"/>
      <c r="E1" s="793"/>
      <c r="F1" s="126"/>
      <c r="G1" s="126"/>
      <c r="H1" s="126"/>
      <c r="I1" s="126"/>
      <c r="J1" s="126"/>
      <c r="K1" s="126"/>
      <c r="L1" s="126"/>
      <c r="M1" s="126"/>
      <c r="N1" s="126"/>
    </row>
    <row r="2" spans="1:14" x14ac:dyDescent="0.2">
      <c r="A2" s="793"/>
      <c r="B2" s="794"/>
      <c r="C2" s="794"/>
      <c r="D2" s="794"/>
      <c r="E2" s="794"/>
      <c r="F2" s="126"/>
      <c r="G2" s="126"/>
      <c r="H2" s="126"/>
      <c r="I2" s="126"/>
      <c r="J2" s="126"/>
      <c r="K2" s="126"/>
      <c r="L2" s="126"/>
      <c r="M2" s="127" t="s">
        <v>151</v>
      </c>
      <c r="N2" s="126"/>
    </row>
    <row r="3" spans="1:14" x14ac:dyDescent="0.2">
      <c r="A3" s="518"/>
      <c r="B3" s="145">
        <v>2024</v>
      </c>
      <c r="C3" s="145" t="s">
        <v>505</v>
      </c>
      <c r="D3" s="145" t="s">
        <v>505</v>
      </c>
      <c r="E3" s="145" t="s">
        <v>505</v>
      </c>
      <c r="F3" s="145" t="s">
        <v>505</v>
      </c>
      <c r="G3" s="145">
        <v>2025</v>
      </c>
      <c r="H3" s="145" t="s">
        <v>505</v>
      </c>
      <c r="I3" s="145" t="s">
        <v>505</v>
      </c>
      <c r="J3" s="145" t="s">
        <v>505</v>
      </c>
      <c r="K3" s="145" t="s">
        <v>505</v>
      </c>
      <c r="L3" s="145" t="s">
        <v>505</v>
      </c>
      <c r="M3" s="145" t="s">
        <v>505</v>
      </c>
    </row>
    <row r="4" spans="1:14" x14ac:dyDescent="0.2">
      <c r="A4" s="128"/>
      <c r="B4" s="467">
        <v>45535</v>
      </c>
      <c r="C4" s="467">
        <v>45565</v>
      </c>
      <c r="D4" s="467">
        <v>45596</v>
      </c>
      <c r="E4" s="467">
        <v>45626</v>
      </c>
      <c r="F4" s="467">
        <v>45657</v>
      </c>
      <c r="G4" s="467">
        <v>45688</v>
      </c>
      <c r="H4" s="467">
        <v>45716</v>
      </c>
      <c r="I4" s="467">
        <v>45747</v>
      </c>
      <c r="J4" s="467">
        <v>45777</v>
      </c>
      <c r="K4" s="467">
        <v>45808</v>
      </c>
      <c r="L4" s="467">
        <v>45838</v>
      </c>
      <c r="M4" s="467">
        <v>45869</v>
      </c>
    </row>
    <row r="5" spans="1:14" x14ac:dyDescent="0.2">
      <c r="A5" s="129" t="s">
        <v>188</v>
      </c>
      <c r="B5" s="130">
        <v>26.004530000000035</v>
      </c>
      <c r="C5" s="130">
        <v>19.771770000000011</v>
      </c>
      <c r="D5" s="130">
        <v>20.340309999999999</v>
      </c>
      <c r="E5" s="130">
        <v>13.958130000000027</v>
      </c>
      <c r="F5" s="130">
        <v>17.186330000000002</v>
      </c>
      <c r="G5" s="130">
        <v>13.752490000000014</v>
      </c>
      <c r="H5" s="130">
        <v>13.854449999999995</v>
      </c>
      <c r="I5" s="130">
        <v>13.793409999999993</v>
      </c>
      <c r="J5" s="130">
        <v>14.690729999999991</v>
      </c>
      <c r="K5" s="130">
        <v>15.548040000000004</v>
      </c>
      <c r="L5" s="130">
        <v>16.470449999999996</v>
      </c>
      <c r="M5" s="130">
        <v>17.428390000000018</v>
      </c>
    </row>
    <row r="6" spans="1:14" x14ac:dyDescent="0.2">
      <c r="A6" s="131" t="s">
        <v>429</v>
      </c>
      <c r="B6" s="132">
        <v>169.06758000000019</v>
      </c>
      <c r="C6" s="132">
        <v>141.24863999999997</v>
      </c>
      <c r="D6" s="132">
        <v>124.16540999999992</v>
      </c>
      <c r="E6" s="132">
        <v>118.49050000000004</v>
      </c>
      <c r="F6" s="132">
        <v>197.78680000000003</v>
      </c>
      <c r="G6" s="132">
        <v>118.81946999999998</v>
      </c>
      <c r="H6" s="132">
        <v>116.55415000000001</v>
      </c>
      <c r="I6" s="132">
        <v>117.28384000000001</v>
      </c>
      <c r="J6" s="132">
        <v>121.6277799999999</v>
      </c>
      <c r="K6" s="132">
        <v>127.06981999999989</v>
      </c>
      <c r="L6" s="132">
        <v>135.22757000000004</v>
      </c>
      <c r="M6" s="132">
        <v>138.65196000000003</v>
      </c>
    </row>
    <row r="7" spans="1:14" ht="15.75" customHeight="1" x14ac:dyDescent="0.2">
      <c r="A7" s="129"/>
      <c r="B7" s="130"/>
      <c r="C7" s="130"/>
      <c r="D7" s="130"/>
      <c r="E7" s="130"/>
      <c r="F7" s="130"/>
      <c r="G7" s="130"/>
      <c r="H7" s="130"/>
      <c r="I7" s="130"/>
      <c r="J7" s="130"/>
      <c r="K7" s="130"/>
      <c r="L7" s="795" t="s">
        <v>220</v>
      </c>
      <c r="M7" s="795"/>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2023</v>
      </c>
      <c r="C3" s="629">
        <v>2024</v>
      </c>
      <c r="D3" s="629">
        <v>2025</v>
      </c>
    </row>
    <row r="4" spans="1:4" x14ac:dyDescent="0.2">
      <c r="A4" s="537" t="s">
        <v>126</v>
      </c>
      <c r="B4" s="558">
        <v>1.3866288362317667</v>
      </c>
      <c r="C4" s="558">
        <v>0.23957193839862537</v>
      </c>
      <c r="D4" s="558">
        <v>1.6143990223734352</v>
      </c>
    </row>
    <row r="5" spans="1:4" x14ac:dyDescent="0.2">
      <c r="A5" s="539" t="s">
        <v>127</v>
      </c>
      <c r="B5" s="558">
        <v>-0.17442860894033926</v>
      </c>
      <c r="C5" s="558">
        <v>0.69565001470689469</v>
      </c>
      <c r="D5" s="558">
        <v>1.4142603786414416</v>
      </c>
    </row>
    <row r="6" spans="1:4" x14ac:dyDescent="0.2">
      <c r="A6" s="539" t="s">
        <v>128</v>
      </c>
      <c r="B6" s="558">
        <v>0.92377587420843432</v>
      </c>
      <c r="C6" s="558">
        <v>-0.24774734834400003</v>
      </c>
      <c r="D6" s="558">
        <v>1.688781862418016</v>
      </c>
    </row>
    <row r="7" spans="1:4" x14ac:dyDescent="0.2">
      <c r="A7" s="539" t="s">
        <v>129</v>
      </c>
      <c r="B7" s="558">
        <v>-0.6398027974086411</v>
      </c>
      <c r="C7" s="558">
        <v>0.94362689689820423</v>
      </c>
      <c r="D7" s="558">
        <v>1.1529933495683362</v>
      </c>
    </row>
    <row r="8" spans="1:4" x14ac:dyDescent="0.2">
      <c r="A8" s="539" t="s">
        <v>130</v>
      </c>
      <c r="B8" s="558">
        <v>-1.1938379277701996</v>
      </c>
      <c r="C8" s="558">
        <v>1.3375224944244455</v>
      </c>
      <c r="D8" s="558">
        <v>0.85254929502799515</v>
      </c>
    </row>
    <row r="9" spans="1:4" x14ac:dyDescent="0.2">
      <c r="A9" s="539" t="s">
        <v>131</v>
      </c>
      <c r="B9" s="558">
        <v>-1.0259154362552592</v>
      </c>
      <c r="C9" s="558">
        <v>0.72929208884068042</v>
      </c>
      <c r="D9" s="560">
        <v>2.004184976924889</v>
      </c>
    </row>
    <row r="10" spans="1:4" x14ac:dyDescent="0.2">
      <c r="A10" s="539" t="s">
        <v>132</v>
      </c>
      <c r="B10" s="558">
        <v>-0.55058754117395303</v>
      </c>
      <c r="C10" s="558">
        <v>0.73253646949099305</v>
      </c>
      <c r="D10" s="558">
        <v>2.6364620735522979</v>
      </c>
    </row>
    <row r="11" spans="1:4" x14ac:dyDescent="0.2">
      <c r="A11" s="539" t="s">
        <v>133</v>
      </c>
      <c r="B11" s="558">
        <v>-0.9257056648933385</v>
      </c>
      <c r="C11" s="558">
        <v>1.6247910052535697</v>
      </c>
      <c r="D11" s="558" t="s">
        <v>505</v>
      </c>
    </row>
    <row r="12" spans="1:4" x14ac:dyDescent="0.2">
      <c r="A12" s="539" t="s">
        <v>134</v>
      </c>
      <c r="B12" s="558">
        <v>-0.84062317137969289</v>
      </c>
      <c r="C12" s="558">
        <v>1.919391334016503</v>
      </c>
      <c r="D12" s="558" t="s">
        <v>505</v>
      </c>
    </row>
    <row r="13" spans="1:4" x14ac:dyDescent="0.2">
      <c r="A13" s="539" t="s">
        <v>135</v>
      </c>
      <c r="B13" s="558">
        <v>-0.20866131985976027</v>
      </c>
      <c r="C13" s="558">
        <v>1.9205584923511931</v>
      </c>
      <c r="D13" s="558" t="s">
        <v>505</v>
      </c>
    </row>
    <row r="14" spans="1:4" x14ac:dyDescent="0.2">
      <c r="A14" s="539" t="s">
        <v>136</v>
      </c>
      <c r="B14" s="558">
        <v>0.2931428980516449</v>
      </c>
      <c r="C14" s="558">
        <v>1.6496373812560141</v>
      </c>
      <c r="D14" s="560" t="s">
        <v>505</v>
      </c>
    </row>
    <row r="15" spans="1:4" x14ac:dyDescent="0.2">
      <c r="A15" s="540" t="s">
        <v>137</v>
      </c>
      <c r="B15" s="445">
        <v>-1.0343127624332922</v>
      </c>
      <c r="C15" s="445">
        <v>2.5277017084402686</v>
      </c>
      <c r="D15" s="561"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1" t="s">
        <v>33</v>
      </c>
      <c r="B1" s="791"/>
      <c r="C1" s="791"/>
      <c r="D1" s="106"/>
      <c r="E1" s="106"/>
      <c r="F1" s="106"/>
      <c r="G1" s="106"/>
    </row>
    <row r="2" spans="1:13" ht="14.1" customHeight="1" x14ac:dyDescent="0.2">
      <c r="A2" s="792"/>
      <c r="B2" s="792"/>
      <c r="C2" s="792"/>
      <c r="D2" s="109"/>
      <c r="E2" s="109"/>
      <c r="F2" s="109"/>
      <c r="G2" s="79" t="s">
        <v>151</v>
      </c>
    </row>
    <row r="3" spans="1:13" ht="14.1" customHeight="1" x14ac:dyDescent="0.2">
      <c r="A3" s="134"/>
      <c r="B3" s="796">
        <f>INDICE!A3</f>
        <v>45869</v>
      </c>
      <c r="C3" s="797"/>
      <c r="D3" s="797" t="s">
        <v>115</v>
      </c>
      <c r="E3" s="797"/>
      <c r="F3" s="797" t="s">
        <v>116</v>
      </c>
      <c r="G3" s="797"/>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660.28953999999874</v>
      </c>
      <c r="C5" s="115">
        <v>26.245270000000005</v>
      </c>
      <c r="D5" s="112">
        <v>3841.1922899999986</v>
      </c>
      <c r="E5" s="112">
        <v>154.43625000000003</v>
      </c>
      <c r="F5" s="112">
        <v>6525.1448499999997</v>
      </c>
      <c r="G5" s="112">
        <v>281.63141999999999</v>
      </c>
      <c r="L5" s="137"/>
      <c r="M5" s="137"/>
    </row>
    <row r="6" spans="1:13" ht="14.1" customHeight="1" x14ac:dyDescent="0.2">
      <c r="A6" s="107" t="s">
        <v>192</v>
      </c>
      <c r="B6" s="112">
        <v>1566.1332199999983</v>
      </c>
      <c r="C6" s="112">
        <v>449.63537000000002</v>
      </c>
      <c r="D6" s="112">
        <v>9890.3955899999964</v>
      </c>
      <c r="E6" s="112">
        <v>3036.4546700000019</v>
      </c>
      <c r="F6" s="112">
        <v>16858.185309999993</v>
      </c>
      <c r="G6" s="112">
        <v>5124.3436800000009</v>
      </c>
      <c r="L6" s="137"/>
      <c r="M6" s="137"/>
    </row>
    <row r="7" spans="1:13" ht="14.1" customHeight="1" x14ac:dyDescent="0.2">
      <c r="A7" s="118" t="s">
        <v>186</v>
      </c>
      <c r="B7" s="119">
        <v>2226.4227599999972</v>
      </c>
      <c r="C7" s="119">
        <v>475.88064000000003</v>
      </c>
      <c r="D7" s="119">
        <v>13731.587879999995</v>
      </c>
      <c r="E7" s="119">
        <v>3190.8909200000021</v>
      </c>
      <c r="F7" s="119">
        <v>23383.330159999994</v>
      </c>
      <c r="G7" s="119">
        <v>5405.9751000000006</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83">
        <f>INDICE!A3</f>
        <v>45869</v>
      </c>
      <c r="C3" s="783"/>
      <c r="D3" s="783">
        <f>INDICE!C3</f>
        <v>0</v>
      </c>
      <c r="E3" s="783"/>
      <c r="F3" s="91"/>
      <c r="G3" s="784" t="s">
        <v>116</v>
      </c>
      <c r="H3" s="784"/>
      <c r="I3" s="784"/>
      <c r="J3" s="784"/>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99.437539999999984</v>
      </c>
      <c r="C5" s="94">
        <f>'GNA CCAA'!C5</f>
        <v>4.2167099999999991</v>
      </c>
      <c r="D5" s="94">
        <f>'GO CCAA'!B5</f>
        <v>321.03168000000016</v>
      </c>
      <c r="E5" s="339">
        <f>SUM(B5:D5)</f>
        <v>424.68593000000016</v>
      </c>
      <c r="F5" s="94"/>
      <c r="G5" s="94">
        <f>'GNA CCAA'!F5</f>
        <v>993.32643999999857</v>
      </c>
      <c r="H5" s="94">
        <f>'GNA CCAA'!G5</f>
        <v>41.445749999999983</v>
      </c>
      <c r="I5" s="94">
        <f>'GO CCAA'!G5</f>
        <v>3525.8352999999979</v>
      </c>
      <c r="J5" s="339">
        <f>SUM(G5:I5)</f>
        <v>4560.6074899999967</v>
      </c>
    </row>
    <row r="6" spans="1:13" x14ac:dyDescent="0.2">
      <c r="A6" s="364" t="s">
        <v>154</v>
      </c>
      <c r="B6" s="96">
        <f>'GNA CCAA'!B6</f>
        <v>18.475219999999997</v>
      </c>
      <c r="C6" s="96">
        <f>'GNA CCAA'!C6</f>
        <v>0.81925999999999999</v>
      </c>
      <c r="D6" s="96">
        <f>'GO CCAA'!B6</f>
        <v>75.596380000000011</v>
      </c>
      <c r="E6" s="341">
        <f>SUM(B6:D6)</f>
        <v>94.890860000000004</v>
      </c>
      <c r="F6" s="96"/>
      <c r="G6" s="96">
        <f>'GNA CCAA'!F6</f>
        <v>182.51781999999992</v>
      </c>
      <c r="H6" s="96">
        <f>'GNA CCAA'!G6</f>
        <v>7.639480000000006</v>
      </c>
      <c r="I6" s="96">
        <f>'GO CCAA'!G6</f>
        <v>842.74212999999918</v>
      </c>
      <c r="J6" s="341">
        <f t="shared" ref="J6:J24" si="0">SUM(G6:I6)</f>
        <v>1032.899429999999</v>
      </c>
    </row>
    <row r="7" spans="1:13" x14ac:dyDescent="0.2">
      <c r="A7" s="364" t="s">
        <v>155</v>
      </c>
      <c r="B7" s="96">
        <f>'GNA CCAA'!B7</f>
        <v>11.78891</v>
      </c>
      <c r="C7" s="96">
        <f>'GNA CCAA'!C7</f>
        <v>0.69833000000000001</v>
      </c>
      <c r="D7" s="96">
        <f>'GO CCAA'!B7</f>
        <v>37.503989999999995</v>
      </c>
      <c r="E7" s="341">
        <f t="shared" ref="E7:E24" si="1">SUM(B7:D7)</f>
        <v>49.991229999999995</v>
      </c>
      <c r="F7" s="96"/>
      <c r="G7" s="96">
        <f>'GNA CCAA'!F7</f>
        <v>112.8977</v>
      </c>
      <c r="H7" s="96">
        <f>'GNA CCAA'!G7</f>
        <v>6.664509999999999</v>
      </c>
      <c r="I7" s="96">
        <f>'GO CCAA'!G7</f>
        <v>403.28255000000001</v>
      </c>
      <c r="J7" s="341">
        <f t="shared" si="0"/>
        <v>522.84475999999995</v>
      </c>
    </row>
    <row r="8" spans="1:13" x14ac:dyDescent="0.2">
      <c r="A8" s="364" t="s">
        <v>156</v>
      </c>
      <c r="B8" s="96">
        <f>'GNA CCAA'!B8</f>
        <v>30.224800000000002</v>
      </c>
      <c r="C8" s="96">
        <f>'GNA CCAA'!C8</f>
        <v>1.3459800000000002</v>
      </c>
      <c r="D8" s="96">
        <f>'GO CCAA'!B8</f>
        <v>35.543690000000005</v>
      </c>
      <c r="E8" s="341">
        <f t="shared" si="1"/>
        <v>67.114470000000011</v>
      </c>
      <c r="F8" s="96"/>
      <c r="G8" s="96">
        <f>'GNA CCAA'!F8</f>
        <v>266.56759000000005</v>
      </c>
      <c r="H8" s="96">
        <f>'GNA CCAA'!G8</f>
        <v>12.068589999999997</v>
      </c>
      <c r="I8" s="96">
        <f>'GO CCAA'!G8</f>
        <v>341.16343999999992</v>
      </c>
      <c r="J8" s="341">
        <f t="shared" si="0"/>
        <v>619.79962</v>
      </c>
    </row>
    <row r="9" spans="1:13" x14ac:dyDescent="0.2">
      <c r="A9" s="364" t="s">
        <v>157</v>
      </c>
      <c r="B9" s="96">
        <f>'GNA CCAA'!B9</f>
        <v>39.712709999999994</v>
      </c>
      <c r="C9" s="96">
        <f>'GNA CCAA'!C9</f>
        <v>9.0321100000000012</v>
      </c>
      <c r="D9" s="96">
        <f>'GO CCAA'!B9</f>
        <v>55.619220000000006</v>
      </c>
      <c r="E9" s="341">
        <f t="shared" si="1"/>
        <v>104.36404</v>
      </c>
      <c r="F9" s="96"/>
      <c r="G9" s="96">
        <f>'GNA CCAA'!F9</f>
        <v>449.92821000000032</v>
      </c>
      <c r="H9" s="96">
        <f>'GNA CCAA'!G9</f>
        <v>102.72635999999997</v>
      </c>
      <c r="I9" s="96">
        <f>'GO CCAA'!G9</f>
        <v>649.28296</v>
      </c>
      <c r="J9" s="341">
        <f t="shared" si="0"/>
        <v>1201.9375300000002</v>
      </c>
    </row>
    <row r="10" spans="1:13" x14ac:dyDescent="0.2">
      <c r="A10" s="364" t="s">
        <v>158</v>
      </c>
      <c r="B10" s="96">
        <f>'GNA CCAA'!B10</f>
        <v>9.8826500000000017</v>
      </c>
      <c r="C10" s="96">
        <f>'GNA CCAA'!C10</f>
        <v>0.42258999999999997</v>
      </c>
      <c r="D10" s="96">
        <f>'GO CCAA'!B10</f>
        <v>27.581889999999998</v>
      </c>
      <c r="E10" s="341">
        <f t="shared" si="1"/>
        <v>37.887129999999999</v>
      </c>
      <c r="F10" s="96"/>
      <c r="G10" s="96">
        <f>'GNA CCAA'!F10</f>
        <v>89.140869999999964</v>
      </c>
      <c r="H10" s="96">
        <f>'GNA CCAA'!G10</f>
        <v>3.7563099999999996</v>
      </c>
      <c r="I10" s="96">
        <f>'GO CCAA'!G10</f>
        <v>296.78012999999987</v>
      </c>
      <c r="J10" s="341">
        <f t="shared" si="0"/>
        <v>389.67730999999981</v>
      </c>
    </row>
    <row r="11" spans="1:13" x14ac:dyDescent="0.2">
      <c r="A11" s="364" t="s">
        <v>159</v>
      </c>
      <c r="B11" s="96">
        <f>'GNA CCAA'!B11</f>
        <v>38.67028000000002</v>
      </c>
      <c r="C11" s="96">
        <f>'GNA CCAA'!C11</f>
        <v>2.2436999999999987</v>
      </c>
      <c r="D11" s="96">
        <f>'GO CCAA'!B11</f>
        <v>158.27295999999996</v>
      </c>
      <c r="E11" s="341">
        <f t="shared" si="1"/>
        <v>199.18693999999996</v>
      </c>
      <c r="F11" s="96"/>
      <c r="G11" s="96">
        <f>'GNA CCAA'!F11</f>
        <v>356.29092999999995</v>
      </c>
      <c r="H11" s="96">
        <f>'GNA CCAA'!G11</f>
        <v>18.334900000000008</v>
      </c>
      <c r="I11" s="96">
        <f>'GO CCAA'!G11</f>
        <v>1690.4229599999996</v>
      </c>
      <c r="J11" s="341">
        <f t="shared" si="0"/>
        <v>2065.0487899999998</v>
      </c>
    </row>
    <row r="12" spans="1:13" x14ac:dyDescent="0.2">
      <c r="A12" s="364" t="s">
        <v>508</v>
      </c>
      <c r="B12" s="96">
        <f>'GNA CCAA'!B12</f>
        <v>28.118920000000013</v>
      </c>
      <c r="C12" s="96">
        <f>'GNA CCAA'!C12</f>
        <v>1.0874699999999999</v>
      </c>
      <c r="D12" s="96">
        <f>'GO CCAA'!B12</f>
        <v>114.61635</v>
      </c>
      <c r="E12" s="341">
        <f t="shared" si="1"/>
        <v>143.82274000000001</v>
      </c>
      <c r="F12" s="96"/>
      <c r="G12" s="96">
        <f>'GNA CCAA'!F12</f>
        <v>274.87587999999954</v>
      </c>
      <c r="H12" s="96">
        <f>'GNA CCAA'!G12</f>
        <v>10.01033</v>
      </c>
      <c r="I12" s="96">
        <f>'GO CCAA'!G12</f>
        <v>1285.4035000000001</v>
      </c>
      <c r="J12" s="341">
        <f t="shared" si="0"/>
        <v>1570.2897099999996</v>
      </c>
    </row>
    <row r="13" spans="1:13" x14ac:dyDescent="0.2">
      <c r="A13" s="364" t="s">
        <v>160</v>
      </c>
      <c r="B13" s="96">
        <f>'GNA CCAA'!B13</f>
        <v>116.41169999999998</v>
      </c>
      <c r="C13" s="96">
        <f>'GNA CCAA'!C13</f>
        <v>5.6336500000000003</v>
      </c>
      <c r="D13" s="96">
        <f>'GO CCAA'!B13</f>
        <v>329.34291999999999</v>
      </c>
      <c r="E13" s="341">
        <f t="shared" si="1"/>
        <v>451.38826999999998</v>
      </c>
      <c r="F13" s="96"/>
      <c r="G13" s="96">
        <f>'GNA CCAA'!F13</f>
        <v>1139.3559199999997</v>
      </c>
      <c r="H13" s="96">
        <f>'GNA CCAA'!G13</f>
        <v>53.546870000000041</v>
      </c>
      <c r="I13" s="96">
        <f>'GO CCAA'!G13</f>
        <v>3515.0000300000033</v>
      </c>
      <c r="J13" s="341">
        <f t="shared" si="0"/>
        <v>4707.902820000003</v>
      </c>
    </row>
    <row r="14" spans="1:13" x14ac:dyDescent="0.2">
      <c r="A14" s="364" t="s">
        <v>161</v>
      </c>
      <c r="B14" s="96">
        <f>'GNA CCAA'!B14</f>
        <v>0.57477999999999996</v>
      </c>
      <c r="C14" s="96">
        <f>'GNA CCAA'!C14</f>
        <v>8.6459999999999995E-2</v>
      </c>
      <c r="D14" s="96">
        <f>'GO CCAA'!B14</f>
        <v>1.1130899999999999</v>
      </c>
      <c r="E14" s="341">
        <f t="shared" si="1"/>
        <v>1.77433</v>
      </c>
      <c r="F14" s="96"/>
      <c r="G14" s="96">
        <f>'GNA CCAA'!F14</f>
        <v>6.1040499999999991</v>
      </c>
      <c r="H14" s="96">
        <f>'GNA CCAA'!G14</f>
        <v>0.73470999999999997</v>
      </c>
      <c r="I14" s="96">
        <f>'GO CCAA'!G14</f>
        <v>11.863779999999997</v>
      </c>
      <c r="J14" s="341">
        <f t="shared" si="0"/>
        <v>18.702539999999996</v>
      </c>
    </row>
    <row r="15" spans="1:13" x14ac:dyDescent="0.2">
      <c r="A15" s="364" t="s">
        <v>162</v>
      </c>
      <c r="B15" s="96">
        <f>'GNA CCAA'!B15</f>
        <v>79.117469999999969</v>
      </c>
      <c r="C15" s="96">
        <f>'GNA CCAA'!C15</f>
        <v>3.24017</v>
      </c>
      <c r="D15" s="96">
        <f>'GO CCAA'!B15</f>
        <v>192.69291999999996</v>
      </c>
      <c r="E15" s="341">
        <f t="shared" si="1"/>
        <v>275.0505599999999</v>
      </c>
      <c r="F15" s="96"/>
      <c r="G15" s="96">
        <f>'GNA CCAA'!F15</f>
        <v>742.24346000000071</v>
      </c>
      <c r="H15" s="96">
        <f>'GNA CCAA'!G15</f>
        <v>30.354979999999987</v>
      </c>
      <c r="I15" s="96">
        <f>'GO CCAA'!G15</f>
        <v>2018.9183600000022</v>
      </c>
      <c r="J15" s="341">
        <f t="shared" si="0"/>
        <v>2791.5168000000031</v>
      </c>
      <c r="L15" s="92"/>
      <c r="M15" s="92"/>
    </row>
    <row r="16" spans="1:13" x14ac:dyDescent="0.2">
      <c r="A16" s="364" t="s">
        <v>163</v>
      </c>
      <c r="B16" s="96">
        <f>'GNA CCAA'!B16</f>
        <v>12.304490000000003</v>
      </c>
      <c r="C16" s="96">
        <f>'GNA CCAA'!C16</f>
        <v>0.41709000000000002</v>
      </c>
      <c r="D16" s="96">
        <f>'GO CCAA'!B16</f>
        <v>62.763530000000003</v>
      </c>
      <c r="E16" s="341">
        <f t="shared" si="1"/>
        <v>75.485110000000006</v>
      </c>
      <c r="F16" s="96"/>
      <c r="G16" s="96">
        <f>'GNA CCAA'!F16</f>
        <v>120.60622000000011</v>
      </c>
      <c r="H16" s="96">
        <f>'GNA CCAA'!G16</f>
        <v>3.8959100000000011</v>
      </c>
      <c r="I16" s="96">
        <f>'GO CCAA'!G16</f>
        <v>684.06232000000034</v>
      </c>
      <c r="J16" s="341">
        <f t="shared" si="0"/>
        <v>808.56445000000042</v>
      </c>
    </row>
    <row r="17" spans="1:10" x14ac:dyDescent="0.2">
      <c r="A17" s="364" t="s">
        <v>164</v>
      </c>
      <c r="B17" s="96">
        <f>'GNA CCAA'!B17</f>
        <v>33.123919999999998</v>
      </c>
      <c r="C17" s="96">
        <f>'GNA CCAA'!C17</f>
        <v>1.88351</v>
      </c>
      <c r="D17" s="96">
        <f>'GO CCAA'!B17</f>
        <v>123.19653999999998</v>
      </c>
      <c r="E17" s="341">
        <f t="shared" si="1"/>
        <v>158.20396999999997</v>
      </c>
      <c r="F17" s="96"/>
      <c r="G17" s="96">
        <f>'GNA CCAA'!F17</f>
        <v>314.28907000000038</v>
      </c>
      <c r="H17" s="96">
        <f>'GNA CCAA'!G17</f>
        <v>16.29836000000002</v>
      </c>
      <c r="I17" s="96">
        <f>'GO CCAA'!G17</f>
        <v>1342.6321300000004</v>
      </c>
      <c r="J17" s="341">
        <f t="shared" si="0"/>
        <v>1673.2195600000009</v>
      </c>
    </row>
    <row r="18" spans="1:10" x14ac:dyDescent="0.2">
      <c r="A18" s="364" t="s">
        <v>165</v>
      </c>
      <c r="B18" s="96">
        <f>'GNA CCAA'!B18</f>
        <v>3.4788200000000002</v>
      </c>
      <c r="C18" s="96">
        <f>'GNA CCAA'!C18</f>
        <v>0.13278000000000001</v>
      </c>
      <c r="D18" s="96">
        <f>'GO CCAA'!B18</f>
        <v>15.123799999999999</v>
      </c>
      <c r="E18" s="341">
        <f t="shared" si="1"/>
        <v>18.735399999999998</v>
      </c>
      <c r="F18" s="96"/>
      <c r="G18" s="96">
        <f>'GNA CCAA'!F18</f>
        <v>34.590829999999997</v>
      </c>
      <c r="H18" s="96">
        <f>'GNA CCAA'!G18</f>
        <v>1.3726700000000001</v>
      </c>
      <c r="I18" s="96">
        <f>'GO CCAA'!G18</f>
        <v>154.24256999999997</v>
      </c>
      <c r="J18" s="341">
        <f t="shared" si="0"/>
        <v>190.20606999999995</v>
      </c>
    </row>
    <row r="19" spans="1:10" x14ac:dyDescent="0.2">
      <c r="A19" s="364" t="s">
        <v>166</v>
      </c>
      <c r="B19" s="96">
        <f>'GNA CCAA'!B19</f>
        <v>78.462180000000004</v>
      </c>
      <c r="C19" s="96">
        <f>'GNA CCAA'!C19</f>
        <v>3.1713399999999994</v>
      </c>
      <c r="D19" s="96">
        <f>'GO CCAA'!B19</f>
        <v>153.68690999999998</v>
      </c>
      <c r="E19" s="341">
        <f t="shared" si="1"/>
        <v>235.32042999999999</v>
      </c>
      <c r="F19" s="96"/>
      <c r="G19" s="96">
        <f>'GNA CCAA'!F19</f>
        <v>845.93028000000027</v>
      </c>
      <c r="H19" s="96">
        <f>'GNA CCAA'!G19</f>
        <v>31.806900000000002</v>
      </c>
      <c r="I19" s="96">
        <f>'GO CCAA'!G19</f>
        <v>1742.8719499999993</v>
      </c>
      <c r="J19" s="341">
        <f t="shared" si="0"/>
        <v>2620.6091299999998</v>
      </c>
    </row>
    <row r="20" spans="1:10" x14ac:dyDescent="0.2">
      <c r="A20" s="364" t="s">
        <v>167</v>
      </c>
      <c r="B20" s="96">
        <f>'GNA CCAA'!B20</f>
        <v>0.63383000000000012</v>
      </c>
      <c r="C20" s="487">
        <f>'GNA CCAA'!C20</f>
        <v>0</v>
      </c>
      <c r="D20" s="96">
        <f>'GO CCAA'!B20</f>
        <v>1.0996900000000001</v>
      </c>
      <c r="E20" s="341">
        <f t="shared" si="1"/>
        <v>1.7335200000000002</v>
      </c>
      <c r="F20" s="96"/>
      <c r="G20" s="96">
        <f>'GNA CCAA'!F20</f>
        <v>6.9295700000000009</v>
      </c>
      <c r="H20" s="487">
        <f>'GNA CCAA'!G20</f>
        <v>0</v>
      </c>
      <c r="I20" s="96">
        <f>'GO CCAA'!G20</f>
        <v>12.736289999999997</v>
      </c>
      <c r="J20" s="341">
        <f t="shared" si="0"/>
        <v>19.665859999999999</v>
      </c>
    </row>
    <row r="21" spans="1:10" x14ac:dyDescent="0.2">
      <c r="A21" s="364" t="s">
        <v>168</v>
      </c>
      <c r="B21" s="96">
        <f>'GNA CCAA'!B21</f>
        <v>18.589209999999998</v>
      </c>
      <c r="C21" s="96">
        <f>'GNA CCAA'!C21</f>
        <v>0.83394000000000001</v>
      </c>
      <c r="D21" s="96">
        <f>'GO CCAA'!B21</f>
        <v>83.953459999999993</v>
      </c>
      <c r="E21" s="341">
        <f t="shared" si="1"/>
        <v>103.37660999999999</v>
      </c>
      <c r="F21" s="96"/>
      <c r="G21" s="96">
        <f>'GNA CCAA'!F21</f>
        <v>177.21067000000014</v>
      </c>
      <c r="H21" s="96">
        <f>'GNA CCAA'!G21</f>
        <v>7.8109200000000003</v>
      </c>
      <c r="I21" s="96">
        <f>'GO CCAA'!G21</f>
        <v>932.28929000000005</v>
      </c>
      <c r="J21" s="341">
        <f t="shared" si="0"/>
        <v>1117.3108800000002</v>
      </c>
    </row>
    <row r="22" spans="1:10" x14ac:dyDescent="0.2">
      <c r="A22" s="364" t="s">
        <v>169</v>
      </c>
      <c r="B22" s="96">
        <f>'GNA CCAA'!B22</f>
        <v>8.3981599999999972</v>
      </c>
      <c r="C22" s="96">
        <f>'GNA CCAA'!C22</f>
        <v>0.30193000000000009</v>
      </c>
      <c r="D22" s="96">
        <f>'GO CCAA'!B22</f>
        <v>53.813629999999996</v>
      </c>
      <c r="E22" s="341">
        <f t="shared" si="1"/>
        <v>62.513719999999992</v>
      </c>
      <c r="F22" s="96"/>
      <c r="G22" s="96">
        <f>'GNA CCAA'!F22</f>
        <v>90.920179999999988</v>
      </c>
      <c r="H22" s="96">
        <f>'GNA CCAA'!G22</f>
        <v>3.2799900000000015</v>
      </c>
      <c r="I22" s="96">
        <f>'GO CCAA'!G22</f>
        <v>668.74200999999971</v>
      </c>
      <c r="J22" s="341">
        <f t="shared" si="0"/>
        <v>762.94217999999967</v>
      </c>
    </row>
    <row r="23" spans="1:10" x14ac:dyDescent="0.2">
      <c r="A23" s="365" t="s">
        <v>170</v>
      </c>
      <c r="B23" s="96">
        <f>'GNA CCAA'!B23</f>
        <v>22.035429999999995</v>
      </c>
      <c r="C23" s="96">
        <f>'GNA CCAA'!C23</f>
        <v>1.52677</v>
      </c>
      <c r="D23" s="96">
        <f>'GO CCAA'!B23</f>
        <v>146.21753000000001</v>
      </c>
      <c r="E23" s="341">
        <f t="shared" si="1"/>
        <v>169.77973</v>
      </c>
      <c r="F23" s="96"/>
      <c r="G23" s="96">
        <f>'GNA CCAA'!F23</f>
        <v>238.2003400000003</v>
      </c>
      <c r="H23" s="96">
        <f>'GNA CCAA'!G23</f>
        <v>13.048550000000008</v>
      </c>
      <c r="I23" s="96">
        <f>'GO CCAA'!G23</f>
        <v>1699.4382400000011</v>
      </c>
      <c r="J23" s="341">
        <f t="shared" si="0"/>
        <v>1950.6871300000014</v>
      </c>
    </row>
    <row r="24" spans="1:10" x14ac:dyDescent="0.2">
      <c r="A24" s="366" t="s">
        <v>426</v>
      </c>
      <c r="B24" s="100">
        <f>'GNA CCAA'!B24</f>
        <v>649.44101999999918</v>
      </c>
      <c r="C24" s="100">
        <f>'GNA CCAA'!C24</f>
        <v>37.093789999999991</v>
      </c>
      <c r="D24" s="100">
        <f>'GO CCAA'!B24</f>
        <v>1988.7701800000004</v>
      </c>
      <c r="E24" s="100">
        <f t="shared" si="1"/>
        <v>2675.3049899999996</v>
      </c>
      <c r="F24" s="100"/>
      <c r="G24" s="100">
        <f>'GNA CCAA'!F24</f>
        <v>6441.9260299999805</v>
      </c>
      <c r="H24" s="367">
        <f>'GNA CCAA'!G24</f>
        <v>364.79608999999971</v>
      </c>
      <c r="I24" s="100">
        <f>'GO CCAA'!G24</f>
        <v>21817.709939999986</v>
      </c>
      <c r="J24" s="100">
        <f t="shared" si="0"/>
        <v>28624.432059999966</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90"/>
      <c r="F28" s="790"/>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76" priority="5" operator="between">
      <formula>0</formula>
      <formula>0.5</formula>
    </cfRule>
    <cfRule type="cellIs" dxfId="175" priority="6" operator="between">
      <formula>0</formula>
      <formula>0.49</formula>
    </cfRule>
  </conditionalFormatting>
  <conditionalFormatting sqref="E6:E23">
    <cfRule type="cellIs" dxfId="174" priority="3" operator="between">
      <formula>0</formula>
      <formula>0.5</formula>
    </cfRule>
    <cfRule type="cellIs" dxfId="173" priority="4" operator="between">
      <formula>0</formula>
      <formula>0.49</formula>
    </cfRule>
  </conditionalFormatting>
  <conditionalFormatting sqref="J6:J23">
    <cfRule type="cellIs" dxfId="172" priority="1" operator="between">
      <formula>0</formula>
      <formula>0.5</formula>
    </cfRule>
    <cfRule type="cellIs" dxfId="17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9">
        <f>INDICE!A3</f>
        <v>45869</v>
      </c>
      <c r="C3" s="780"/>
      <c r="D3" s="780" t="s">
        <v>115</v>
      </c>
      <c r="E3" s="780"/>
      <c r="F3" s="780" t="s">
        <v>116</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761.89555000000041</v>
      </c>
      <c r="C5" s="86">
        <v>5.4158815023933178</v>
      </c>
      <c r="D5" s="85">
        <v>4365.7080100000003</v>
      </c>
      <c r="E5" s="86">
        <v>4.8944415392048244</v>
      </c>
      <c r="F5" s="85">
        <v>7593.0302599999995</v>
      </c>
      <c r="G5" s="86">
        <v>6.7178275861814356</v>
      </c>
      <c r="H5" s="380">
        <v>99.999010549753478</v>
      </c>
    </row>
    <row r="6" spans="1:65" x14ac:dyDescent="0.2">
      <c r="A6" s="84" t="s">
        <v>141</v>
      </c>
      <c r="B6" s="341">
        <v>2.8200000000000005E-3</v>
      </c>
      <c r="C6" s="344">
        <v>19.49152542372881</v>
      </c>
      <c r="D6" s="96">
        <v>4.7369999999999995E-2</v>
      </c>
      <c r="E6" s="344">
        <v>-33.178163351671607</v>
      </c>
      <c r="F6" s="96">
        <v>7.5130000000000002E-2</v>
      </c>
      <c r="G6" s="344">
        <v>-25.451478467949997</v>
      </c>
      <c r="H6" s="474">
        <v>9.8945024652160153E-4</v>
      </c>
    </row>
    <row r="7" spans="1:65" x14ac:dyDescent="0.2">
      <c r="A7" s="60" t="s">
        <v>114</v>
      </c>
      <c r="B7" s="61">
        <v>761.89837000000034</v>
      </c>
      <c r="C7" s="87">
        <v>5.4159274633927872</v>
      </c>
      <c r="D7" s="61">
        <v>4365.7553800000005</v>
      </c>
      <c r="E7" s="87">
        <v>4.8937930720846037</v>
      </c>
      <c r="F7" s="61">
        <v>7593.1053899999997</v>
      </c>
      <c r="G7" s="87">
        <v>6.7173719357976909</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70" priority="7" operator="between">
      <formula>0</formula>
      <formula>0.5</formula>
    </cfRule>
    <cfRule type="cellIs" dxfId="169" priority="8" operator="between">
      <formula>0</formula>
      <formula>0.49</formula>
    </cfRule>
  </conditionalFormatting>
  <conditionalFormatting sqref="D6">
    <cfRule type="cellIs" dxfId="168" priority="5" operator="between">
      <formula>0</formula>
      <formula>0.5</formula>
    </cfRule>
    <cfRule type="cellIs" dxfId="167" priority="6" operator="between">
      <formula>0</formula>
      <formula>0.49</formula>
    </cfRule>
  </conditionalFormatting>
  <conditionalFormatting sqref="F6">
    <cfRule type="cellIs" dxfId="166" priority="3" operator="between">
      <formula>0</formula>
      <formula>0.5</formula>
    </cfRule>
    <cfRule type="cellIs" dxfId="165" priority="4" operator="between">
      <formula>0</formula>
      <formula>0.49</formula>
    </cfRule>
  </conditionalFormatting>
  <conditionalFormatting sqref="H6">
    <cfRule type="cellIs" dxfId="164" priority="1" operator="between">
      <formula>0</formula>
      <formula>0.5</formula>
    </cfRule>
    <cfRule type="cellIs" dxfId="16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79">
        <f>INDICE!A3</f>
        <v>45869</v>
      </c>
      <c r="C3" s="780"/>
      <c r="D3" s="780" t="s">
        <v>115</v>
      </c>
      <c r="E3" s="780"/>
      <c r="F3" s="780" t="s">
        <v>116</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168.71870999999999</v>
      </c>
      <c r="C5" s="86">
        <v>-28.980201438136671</v>
      </c>
      <c r="D5" s="85">
        <v>1472.5376299999998</v>
      </c>
      <c r="E5" s="86">
        <v>-12.420830677155251</v>
      </c>
      <c r="F5" s="85">
        <v>2524.1383799999999</v>
      </c>
      <c r="G5" s="86">
        <v>-1.7546452422784131</v>
      </c>
      <c r="H5" s="380">
        <v>31.377230811081102</v>
      </c>
    </row>
    <row r="6" spans="1:65" x14ac:dyDescent="0.2">
      <c r="A6" s="84" t="s">
        <v>195</v>
      </c>
      <c r="B6" s="379">
        <v>400.09557000000007</v>
      </c>
      <c r="C6" s="86">
        <v>-12.856530944964522</v>
      </c>
      <c r="D6" s="85">
        <v>2987.7334699999997</v>
      </c>
      <c r="E6" s="86">
        <v>-11.3109647726925</v>
      </c>
      <c r="F6" s="85">
        <v>5520.35221</v>
      </c>
      <c r="G6" s="86">
        <v>-5.9490137086649701</v>
      </c>
      <c r="H6" s="380">
        <v>68.622769188918895</v>
      </c>
    </row>
    <row r="7" spans="1:65" x14ac:dyDescent="0.2">
      <c r="A7" s="60" t="s">
        <v>434</v>
      </c>
      <c r="B7" s="61">
        <v>568.81428000000005</v>
      </c>
      <c r="C7" s="87">
        <v>-18.354585344286832</v>
      </c>
      <c r="D7" s="61">
        <v>4460.2711000000008</v>
      </c>
      <c r="E7" s="87">
        <v>-11.680479316944279</v>
      </c>
      <c r="F7" s="61">
        <v>8044.4905899999994</v>
      </c>
      <c r="G7" s="87">
        <v>-4.6720176168260945</v>
      </c>
      <c r="H7" s="87">
        <v>100</v>
      </c>
    </row>
    <row r="8" spans="1:65" x14ac:dyDescent="0.2">
      <c r="A8" s="66" t="s">
        <v>423</v>
      </c>
      <c r="B8" s="419">
        <v>480.39922000000007</v>
      </c>
      <c r="C8" s="604">
        <v>-15.968727861729484</v>
      </c>
      <c r="D8" s="417">
        <v>3753.96018</v>
      </c>
      <c r="E8" s="604">
        <v>-11.63315296473599</v>
      </c>
      <c r="F8" s="417">
        <v>6806.6860799999995</v>
      </c>
      <c r="G8" s="604">
        <v>-3.5191034954140674</v>
      </c>
      <c r="H8" s="705">
        <v>84.613015626636468</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45869</v>
      </c>
      <c r="C3" s="605" t="s">
        <v>116</v>
      </c>
    </row>
    <row r="4" spans="1:3" x14ac:dyDescent="0.2">
      <c r="A4" s="363" t="s">
        <v>153</v>
      </c>
      <c r="B4" s="339">
        <v>28.251710000000003</v>
      </c>
      <c r="C4" s="94">
        <v>342.91448999999994</v>
      </c>
    </row>
    <row r="5" spans="1:3" x14ac:dyDescent="0.2">
      <c r="A5" s="364" t="s">
        <v>154</v>
      </c>
      <c r="B5" s="341">
        <v>0</v>
      </c>
      <c r="C5" s="96">
        <v>1.5130799999999998</v>
      </c>
    </row>
    <row r="6" spans="1:3" x14ac:dyDescent="0.2">
      <c r="A6" s="364" t="s">
        <v>155</v>
      </c>
      <c r="B6" s="341">
        <v>0.53976000000000002</v>
      </c>
      <c r="C6" s="96">
        <v>11.086539999999999</v>
      </c>
    </row>
    <row r="7" spans="1:3" x14ac:dyDescent="0.2">
      <c r="A7" s="364" t="s">
        <v>156</v>
      </c>
      <c r="B7" s="341">
        <v>0</v>
      </c>
      <c r="C7" s="96">
        <v>0</v>
      </c>
    </row>
    <row r="8" spans="1:3" x14ac:dyDescent="0.2">
      <c r="A8" s="364" t="s">
        <v>157</v>
      </c>
      <c r="B8" s="341">
        <v>100.86453999999998</v>
      </c>
      <c r="C8" s="96">
        <v>1735.8777299999999</v>
      </c>
    </row>
    <row r="9" spans="1:3" x14ac:dyDescent="0.2">
      <c r="A9" s="364" t="s">
        <v>158</v>
      </c>
      <c r="B9" s="341">
        <v>0.18387999999999999</v>
      </c>
      <c r="C9" s="96">
        <v>3.6696599999999999</v>
      </c>
    </row>
    <row r="10" spans="1:3" x14ac:dyDescent="0.2">
      <c r="A10" s="364" t="s">
        <v>159</v>
      </c>
      <c r="B10" s="341">
        <v>0.70720000000000005</v>
      </c>
      <c r="C10" s="96">
        <v>5.4683399999999978</v>
      </c>
    </row>
    <row r="11" spans="1:3" x14ac:dyDescent="0.2">
      <c r="A11" s="364" t="s">
        <v>508</v>
      </c>
      <c r="B11" s="341">
        <v>0.22456000000000001</v>
      </c>
      <c r="C11" s="96">
        <v>3.2451600000000003</v>
      </c>
    </row>
    <row r="12" spans="1:3" x14ac:dyDescent="0.2">
      <c r="A12" s="364" t="s">
        <v>160</v>
      </c>
      <c r="B12" s="341">
        <v>20.490199999999998</v>
      </c>
      <c r="C12" s="96">
        <v>240.19607000000002</v>
      </c>
    </row>
    <row r="13" spans="1:3" x14ac:dyDescent="0.2">
      <c r="A13" s="364" t="s">
        <v>161</v>
      </c>
      <c r="B13" s="341">
        <v>4.6829999999999998</v>
      </c>
      <c r="C13" s="96">
        <v>40.907899999999998</v>
      </c>
    </row>
    <row r="14" spans="1:3" x14ac:dyDescent="0.2">
      <c r="A14" s="364" t="s">
        <v>162</v>
      </c>
      <c r="B14" s="341">
        <v>0.34082000000000001</v>
      </c>
      <c r="C14" s="96">
        <v>4.5007800000000016</v>
      </c>
    </row>
    <row r="15" spans="1:3" x14ac:dyDescent="0.2">
      <c r="A15" s="364" t="s">
        <v>163</v>
      </c>
      <c r="B15" s="341">
        <v>0.35444000000000003</v>
      </c>
      <c r="C15" s="96">
        <v>2.9050200000000004</v>
      </c>
    </row>
    <row r="16" spans="1:3" x14ac:dyDescent="0.2">
      <c r="A16" s="364" t="s">
        <v>164</v>
      </c>
      <c r="B16" s="341">
        <v>5.0723199999999995</v>
      </c>
      <c r="C16" s="96">
        <v>71.42161999999999</v>
      </c>
    </row>
    <row r="17" spans="1:3" x14ac:dyDescent="0.2">
      <c r="A17" s="364" t="s">
        <v>165</v>
      </c>
      <c r="B17" s="341">
        <v>2.504E-2</v>
      </c>
      <c r="C17" s="96">
        <v>0.56499999999999995</v>
      </c>
    </row>
    <row r="18" spans="1:3" x14ac:dyDescent="0.2">
      <c r="A18" s="364" t="s">
        <v>166</v>
      </c>
      <c r="B18" s="341">
        <v>0.33856000000000003</v>
      </c>
      <c r="C18" s="96">
        <v>4.5469600000000003</v>
      </c>
    </row>
    <row r="19" spans="1:3" x14ac:dyDescent="0.2">
      <c r="A19" s="364" t="s">
        <v>167</v>
      </c>
      <c r="B19" s="341">
        <v>5.9829999999999997</v>
      </c>
      <c r="C19" s="96">
        <v>44.585000000000001</v>
      </c>
    </row>
    <row r="20" spans="1:3" x14ac:dyDescent="0.2">
      <c r="A20" s="364" t="s">
        <v>168</v>
      </c>
      <c r="B20" s="341">
        <v>0.18012</v>
      </c>
      <c r="C20" s="96">
        <v>2.5214899999999996</v>
      </c>
    </row>
    <row r="21" spans="1:3" x14ac:dyDescent="0.2">
      <c r="A21" s="364" t="s">
        <v>169</v>
      </c>
      <c r="B21" s="341">
        <v>0.13331999999999999</v>
      </c>
      <c r="C21" s="96">
        <v>3.0143400000000002</v>
      </c>
    </row>
    <row r="22" spans="1:3" x14ac:dyDescent="0.2">
      <c r="A22" s="365" t="s">
        <v>170</v>
      </c>
      <c r="B22" s="341">
        <v>0.34623999999999999</v>
      </c>
      <c r="C22" s="96">
        <v>5.1991999999999994</v>
      </c>
    </row>
    <row r="23" spans="1:3" x14ac:dyDescent="0.2">
      <c r="A23" s="366" t="s">
        <v>426</v>
      </c>
      <c r="B23" s="100">
        <v>168.71871000000002</v>
      </c>
      <c r="C23" s="100">
        <v>2524.1383799999994</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
    <cfRule type="cellIs" dxfId="162" priority="1" stopIfTrue="1" operator="equal">
      <formula>0</formula>
    </cfRule>
  </conditionalFormatting>
  <conditionalFormatting sqref="B5:C22">
    <cfRule type="cellIs" dxfId="161" priority="3" operator="between">
      <formula>0</formula>
      <formula>0.5</formula>
    </cfRule>
    <cfRule type="cellIs" dxfId="160" priority="4" operator="between">
      <formula>0</formula>
      <formula>0.49</formula>
    </cfRule>
  </conditionalFormatting>
  <conditionalFormatting sqref="B7:C7">
    <cfRule type="cellIs" dxfId="159" priority="2"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9" t="s">
        <v>0</v>
      </c>
      <c r="B1" s="769"/>
      <c r="C1" s="769"/>
      <c r="D1" s="769"/>
      <c r="E1" s="769"/>
      <c r="F1" s="769"/>
    </row>
    <row r="2" spans="1:6" ht="12.75" x14ac:dyDescent="0.2">
      <c r="A2" s="770"/>
      <c r="B2" s="770"/>
      <c r="C2" s="770"/>
      <c r="D2" s="770"/>
      <c r="E2" s="770"/>
      <c r="F2" s="770"/>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4959.5931795443985</v>
      </c>
      <c r="E5" s="289">
        <v>5319.13771</v>
      </c>
      <c r="F5" s="28" t="s">
        <v>683</v>
      </c>
    </row>
    <row r="6" spans="1:6" ht="12.75" x14ac:dyDescent="0.2">
      <c r="A6" s="19" t="s">
        <v>406</v>
      </c>
      <c r="B6" s="28" t="s">
        <v>530</v>
      </c>
      <c r="C6" s="29" t="s">
        <v>47</v>
      </c>
      <c r="D6" s="30">
        <v>112.68192000000002</v>
      </c>
      <c r="E6" s="290">
        <v>115.90011000000001</v>
      </c>
      <c r="F6" s="28" t="s">
        <v>683</v>
      </c>
    </row>
    <row r="7" spans="1:6" ht="12.75" x14ac:dyDescent="0.2">
      <c r="A7" s="19" t="s">
        <v>48</v>
      </c>
      <c r="B7" s="28" t="s">
        <v>530</v>
      </c>
      <c r="C7" s="29" t="s">
        <v>47</v>
      </c>
      <c r="D7" s="30">
        <v>613.6583900000004</v>
      </c>
      <c r="E7" s="290">
        <v>687.12700000000075</v>
      </c>
      <c r="F7" s="28" t="s">
        <v>683</v>
      </c>
    </row>
    <row r="8" spans="1:6" ht="12.75" x14ac:dyDescent="0.2">
      <c r="A8" s="19" t="s">
        <v>49</v>
      </c>
      <c r="B8" s="28" t="s">
        <v>530</v>
      </c>
      <c r="C8" s="29" t="s">
        <v>47</v>
      </c>
      <c r="D8" s="30">
        <v>693.98482999999987</v>
      </c>
      <c r="E8" s="290">
        <v>761.89837000000034</v>
      </c>
      <c r="F8" s="28" t="s">
        <v>683</v>
      </c>
    </row>
    <row r="9" spans="1:6" ht="12.75" x14ac:dyDescent="0.2">
      <c r="A9" s="19" t="s">
        <v>562</v>
      </c>
      <c r="B9" s="28" t="s">
        <v>530</v>
      </c>
      <c r="C9" s="29" t="s">
        <v>47</v>
      </c>
      <c r="D9" s="30">
        <v>1879.9760499999982</v>
      </c>
      <c r="E9" s="290">
        <v>2015.7685899999979</v>
      </c>
      <c r="F9" s="28" t="s">
        <v>683</v>
      </c>
    </row>
    <row r="10" spans="1:6" ht="12.75" x14ac:dyDescent="0.2">
      <c r="A10" s="31" t="s">
        <v>50</v>
      </c>
      <c r="B10" s="32" t="s">
        <v>530</v>
      </c>
      <c r="C10" s="33" t="s">
        <v>506</v>
      </c>
      <c r="D10" s="34">
        <v>25545.792999999998</v>
      </c>
      <c r="E10" s="291">
        <v>25293.360999999997</v>
      </c>
      <c r="F10" s="32" t="s">
        <v>683</v>
      </c>
    </row>
    <row r="11" spans="1:6" ht="12.75" x14ac:dyDescent="0.2">
      <c r="A11" s="35" t="s">
        <v>51</v>
      </c>
      <c r="B11" s="36"/>
      <c r="C11" s="37"/>
      <c r="D11" s="38"/>
      <c r="E11" s="38"/>
      <c r="F11" s="449"/>
    </row>
    <row r="12" spans="1:6" ht="12.75" x14ac:dyDescent="0.2">
      <c r="A12" s="19" t="s">
        <v>52</v>
      </c>
      <c r="B12" s="28" t="s">
        <v>530</v>
      </c>
      <c r="C12" s="29" t="s">
        <v>47</v>
      </c>
      <c r="D12" s="30">
        <v>4131.1869999999999</v>
      </c>
      <c r="E12" s="290">
        <v>5834.3431999999993</v>
      </c>
      <c r="F12" s="25" t="s">
        <v>683</v>
      </c>
    </row>
    <row r="13" spans="1:6" ht="12.75" x14ac:dyDescent="0.2">
      <c r="A13" s="19" t="s">
        <v>53</v>
      </c>
      <c r="B13" s="28" t="s">
        <v>530</v>
      </c>
      <c r="C13" s="29" t="s">
        <v>54</v>
      </c>
      <c r="D13" s="30">
        <v>27587.409599999999</v>
      </c>
      <c r="E13" s="290">
        <v>30948.885550000003</v>
      </c>
      <c r="F13" s="28" t="s">
        <v>683</v>
      </c>
    </row>
    <row r="14" spans="1:6" ht="12.75" x14ac:dyDescent="0.2">
      <c r="A14" s="19" t="s">
        <v>55</v>
      </c>
      <c r="B14" s="28" t="s">
        <v>530</v>
      </c>
      <c r="C14" s="29" t="s">
        <v>56</v>
      </c>
      <c r="D14" s="39">
        <v>59.277041970885847</v>
      </c>
      <c r="E14" s="292">
        <v>61.472378198574688</v>
      </c>
      <c r="F14" s="28" t="s">
        <v>683</v>
      </c>
    </row>
    <row r="15" spans="1:6" ht="12.75" x14ac:dyDescent="0.2">
      <c r="A15" s="19" t="s">
        <v>414</v>
      </c>
      <c r="B15" s="28" t="s">
        <v>530</v>
      </c>
      <c r="C15" s="29" t="s">
        <v>47</v>
      </c>
      <c r="D15" s="30">
        <v>-240.92499999999927</v>
      </c>
      <c r="E15" s="290">
        <v>-11.648000000000593</v>
      </c>
      <c r="F15" s="32" t="s">
        <v>683</v>
      </c>
    </row>
    <row r="16" spans="1:6" ht="12.75" x14ac:dyDescent="0.2">
      <c r="A16" s="23" t="s">
        <v>57</v>
      </c>
      <c r="B16" s="25"/>
      <c r="C16" s="26"/>
      <c r="D16" s="40"/>
      <c r="E16" s="40"/>
      <c r="F16" s="449"/>
    </row>
    <row r="17" spans="1:6" ht="12.75" x14ac:dyDescent="0.2">
      <c r="A17" s="24" t="s">
        <v>58</v>
      </c>
      <c r="B17" s="25" t="s">
        <v>530</v>
      </c>
      <c r="C17" s="26" t="s">
        <v>47</v>
      </c>
      <c r="D17" s="27">
        <v>4921.1400000000003</v>
      </c>
      <c r="E17" s="289">
        <v>5644.1980000000003</v>
      </c>
      <c r="F17" s="25" t="s">
        <v>683</v>
      </c>
    </row>
    <row r="18" spans="1:6" ht="12.75" x14ac:dyDescent="0.2">
      <c r="A18" s="19" t="s">
        <v>59</v>
      </c>
      <c r="B18" s="28" t="s">
        <v>530</v>
      </c>
      <c r="C18" s="29" t="s">
        <v>60</v>
      </c>
      <c r="D18" s="39">
        <v>75.598320707070727</v>
      </c>
      <c r="E18" s="292">
        <v>83.908938986640607</v>
      </c>
      <c r="F18" s="28" t="s">
        <v>683</v>
      </c>
    </row>
    <row r="19" spans="1:6" ht="12.75" x14ac:dyDescent="0.2">
      <c r="A19" s="31" t="s">
        <v>61</v>
      </c>
      <c r="B19" s="32" t="s">
        <v>530</v>
      </c>
      <c r="C19" s="41" t="s">
        <v>47</v>
      </c>
      <c r="D19" s="34">
        <v>14806.385</v>
      </c>
      <c r="E19" s="291">
        <v>15352.08</v>
      </c>
      <c r="F19" s="32" t="s">
        <v>683</v>
      </c>
    </row>
    <row r="20" spans="1:6" ht="12.75" x14ac:dyDescent="0.2">
      <c r="A20" s="23" t="s">
        <v>66</v>
      </c>
      <c r="B20" s="25"/>
      <c r="C20" s="26"/>
      <c r="D20" s="27"/>
      <c r="E20" s="27"/>
      <c r="F20" s="449"/>
    </row>
    <row r="21" spans="1:6" ht="12.75" x14ac:dyDescent="0.2">
      <c r="A21" s="24" t="s">
        <v>67</v>
      </c>
      <c r="B21" s="25" t="s">
        <v>68</v>
      </c>
      <c r="C21" s="26" t="s">
        <v>69</v>
      </c>
      <c r="D21" s="43">
        <v>71.542857142857144</v>
      </c>
      <c r="E21" s="293">
        <v>71.248695652173922</v>
      </c>
      <c r="F21" s="28" t="s">
        <v>683</v>
      </c>
    </row>
    <row r="22" spans="1:6" ht="12.75" x14ac:dyDescent="0.2">
      <c r="A22" s="19" t="s">
        <v>70</v>
      </c>
      <c r="B22" s="28" t="s">
        <v>71</v>
      </c>
      <c r="C22" s="29" t="s">
        <v>72</v>
      </c>
      <c r="D22" s="44">
        <v>1.1516190476190478</v>
      </c>
      <c r="E22" s="294">
        <v>1.1676869565217392</v>
      </c>
      <c r="F22" s="28" t="s">
        <v>683</v>
      </c>
    </row>
    <row r="23" spans="1:6" ht="12.75" x14ac:dyDescent="0.2">
      <c r="A23" s="19" t="s">
        <v>73</v>
      </c>
      <c r="B23" s="28" t="s">
        <v>564</v>
      </c>
      <c r="C23" s="29" t="s">
        <v>74</v>
      </c>
      <c r="D23" s="42">
        <v>147.63067252666661</v>
      </c>
      <c r="E23" s="295">
        <v>149.07233598064516</v>
      </c>
      <c r="F23" s="28" t="s">
        <v>683</v>
      </c>
    </row>
    <row r="24" spans="1:6" ht="12.75" x14ac:dyDescent="0.2">
      <c r="A24" s="19" t="s">
        <v>75</v>
      </c>
      <c r="B24" s="28" t="s">
        <v>564</v>
      </c>
      <c r="C24" s="29" t="s">
        <v>74</v>
      </c>
      <c r="D24" s="42">
        <v>138.55460317333333</v>
      </c>
      <c r="E24" s="295">
        <v>142.8091816193548</v>
      </c>
      <c r="F24" s="28" t="s">
        <v>683</v>
      </c>
    </row>
    <row r="25" spans="1:6" ht="12.75" x14ac:dyDescent="0.2">
      <c r="A25" s="19" t="s">
        <v>76</v>
      </c>
      <c r="B25" s="28" t="s">
        <v>564</v>
      </c>
      <c r="C25" s="29" t="s">
        <v>77</v>
      </c>
      <c r="D25" s="42">
        <v>18</v>
      </c>
      <c r="E25" s="295">
        <v>17.11</v>
      </c>
      <c r="F25" s="28" t="s">
        <v>683</v>
      </c>
    </row>
    <row r="26" spans="1:6" ht="12.75" x14ac:dyDescent="0.2">
      <c r="A26" s="31" t="s">
        <v>620</v>
      </c>
      <c r="B26" s="32" t="s">
        <v>564</v>
      </c>
      <c r="C26" s="33" t="s">
        <v>78</v>
      </c>
      <c r="D26" s="44">
        <v>7.1558540900000001</v>
      </c>
      <c r="E26" s="294">
        <v>6.8492957500000005</v>
      </c>
      <c r="F26" s="32" t="s">
        <v>683</v>
      </c>
    </row>
    <row r="27" spans="1:6" ht="12.75" x14ac:dyDescent="0.2">
      <c r="A27" s="35" t="s">
        <v>79</v>
      </c>
      <c r="B27" s="36"/>
      <c r="C27" s="37"/>
      <c r="D27" s="38"/>
      <c r="E27" s="38"/>
      <c r="F27" s="449"/>
    </row>
    <row r="28" spans="1:6" ht="12.75" x14ac:dyDescent="0.2">
      <c r="A28" s="19" t="s">
        <v>80</v>
      </c>
      <c r="B28" s="28" t="s">
        <v>81</v>
      </c>
      <c r="C28" s="29" t="s">
        <v>415</v>
      </c>
      <c r="D28" s="45">
        <v>2.8374000000000001</v>
      </c>
      <c r="E28" s="296">
        <v>2.8003999999999998</v>
      </c>
      <c r="F28" s="28" t="s">
        <v>682</v>
      </c>
    </row>
    <row r="29" spans="1:6" x14ac:dyDescent="0.2">
      <c r="A29" s="19" t="s">
        <v>82</v>
      </c>
      <c r="B29" s="28" t="s">
        <v>81</v>
      </c>
      <c r="C29" s="29" t="s">
        <v>415</v>
      </c>
      <c r="D29" s="46">
        <v>2.2999999999999998</v>
      </c>
      <c r="E29" s="297">
        <v>2.5</v>
      </c>
      <c r="F29" s="615">
        <v>45839</v>
      </c>
    </row>
    <row r="30" spans="1:6" ht="12.75" x14ac:dyDescent="0.2">
      <c r="A30" s="47" t="s">
        <v>83</v>
      </c>
      <c r="B30" s="28" t="s">
        <v>81</v>
      </c>
      <c r="C30" s="29" t="s">
        <v>415</v>
      </c>
      <c r="D30" s="46">
        <v>1</v>
      </c>
      <c r="E30" s="297">
        <v>1.9</v>
      </c>
      <c r="F30" s="615">
        <v>45839</v>
      </c>
    </row>
    <row r="31" spans="1:6" ht="12.75" x14ac:dyDescent="0.2">
      <c r="A31" s="47" t="s">
        <v>84</v>
      </c>
      <c r="B31" s="28" t="s">
        <v>81</v>
      </c>
      <c r="C31" s="29" t="s">
        <v>415</v>
      </c>
      <c r="D31" s="46">
        <v>0.1</v>
      </c>
      <c r="E31" s="297">
        <v>2.6</v>
      </c>
      <c r="F31" s="615">
        <v>45839</v>
      </c>
    </row>
    <row r="32" spans="1:6" ht="12.75" x14ac:dyDescent="0.2">
      <c r="A32" s="47" t="s">
        <v>85</v>
      </c>
      <c r="B32" s="28" t="s">
        <v>81</v>
      </c>
      <c r="C32" s="29" t="s">
        <v>415</v>
      </c>
      <c r="D32" s="46">
        <v>1.3</v>
      </c>
      <c r="E32" s="297">
        <v>2</v>
      </c>
      <c r="F32" s="615">
        <v>45839</v>
      </c>
    </row>
    <row r="33" spans="1:7" ht="12.75" x14ac:dyDescent="0.2">
      <c r="A33" s="47" t="s">
        <v>86</v>
      </c>
      <c r="B33" s="28" t="s">
        <v>81</v>
      </c>
      <c r="C33" s="29" t="s">
        <v>415</v>
      </c>
      <c r="D33" s="46">
        <v>4.7</v>
      </c>
      <c r="E33" s="297">
        <v>-1.6</v>
      </c>
      <c r="F33" s="615">
        <v>45839</v>
      </c>
    </row>
    <row r="34" spans="1:7" ht="12.75" x14ac:dyDescent="0.2">
      <c r="A34" s="47" t="s">
        <v>87</v>
      </c>
      <c r="B34" s="28" t="s">
        <v>81</v>
      </c>
      <c r="C34" s="29" t="s">
        <v>415</v>
      </c>
      <c r="D34" s="46">
        <v>0.8</v>
      </c>
      <c r="E34" s="297">
        <v>2</v>
      </c>
      <c r="F34" s="615">
        <v>45839</v>
      </c>
    </row>
    <row r="35" spans="1:7" ht="12.75" x14ac:dyDescent="0.2">
      <c r="A35" s="47" t="s">
        <v>88</v>
      </c>
      <c r="B35" s="28" t="s">
        <v>81</v>
      </c>
      <c r="C35" s="29" t="s">
        <v>415</v>
      </c>
      <c r="D35" s="46">
        <v>7.5</v>
      </c>
      <c r="E35" s="297">
        <v>5.8</v>
      </c>
      <c r="F35" s="615">
        <v>45839</v>
      </c>
    </row>
    <row r="36" spans="1:7" x14ac:dyDescent="0.2">
      <c r="A36" s="19" t="s">
        <v>89</v>
      </c>
      <c r="B36" s="28" t="s">
        <v>90</v>
      </c>
      <c r="C36" s="29" t="s">
        <v>415</v>
      </c>
      <c r="D36" s="46">
        <v>5.4</v>
      </c>
      <c r="E36" s="297">
        <v>2.1</v>
      </c>
      <c r="F36" s="615">
        <v>45839</v>
      </c>
    </row>
    <row r="37" spans="1:7" ht="12.75" x14ac:dyDescent="0.2">
      <c r="A37" s="19" t="s">
        <v>621</v>
      </c>
      <c r="B37" s="28" t="s">
        <v>81</v>
      </c>
      <c r="C37" s="29" t="s">
        <v>415</v>
      </c>
      <c r="D37" s="46">
        <v>1.9</v>
      </c>
      <c r="E37" s="296">
        <v>1.6</v>
      </c>
      <c r="F37" s="615">
        <v>45839</v>
      </c>
      <c r="G37" s="615"/>
    </row>
    <row r="38" spans="1:7" ht="12.75" x14ac:dyDescent="0.2">
      <c r="A38" s="31" t="s">
        <v>91</v>
      </c>
      <c r="B38" s="32" t="s">
        <v>92</v>
      </c>
      <c r="C38" s="33" t="s">
        <v>415</v>
      </c>
      <c r="D38" s="48">
        <v>15.2</v>
      </c>
      <c r="E38" s="670">
        <v>17.100000000000001</v>
      </c>
      <c r="F38" s="615">
        <v>45839</v>
      </c>
    </row>
    <row r="39" spans="1:7" ht="12.75" x14ac:dyDescent="0.2">
      <c r="A39" s="35" t="s">
        <v>62</v>
      </c>
      <c r="B39" s="36"/>
      <c r="C39" s="37"/>
      <c r="D39" s="38"/>
      <c r="E39" s="38"/>
      <c r="F39" s="449"/>
    </row>
    <row r="40" spans="1:7" ht="12.75" x14ac:dyDescent="0.2">
      <c r="A40" s="19" t="s">
        <v>63</v>
      </c>
      <c r="B40" s="28" t="s">
        <v>530</v>
      </c>
      <c r="C40" s="29" t="s">
        <v>47</v>
      </c>
      <c r="D40" s="42">
        <v>0</v>
      </c>
      <c r="E40" s="295">
        <v>0</v>
      </c>
      <c r="F40" s="28" t="s">
        <v>683</v>
      </c>
    </row>
    <row r="41" spans="1:7" ht="12.75" x14ac:dyDescent="0.2">
      <c r="A41" s="19" t="s">
        <v>50</v>
      </c>
      <c r="B41" s="28" t="s">
        <v>530</v>
      </c>
      <c r="C41" s="29" t="s">
        <v>54</v>
      </c>
      <c r="D41" s="39">
        <v>40.409072800765998</v>
      </c>
      <c r="E41" s="292">
        <v>42.61722000000001</v>
      </c>
      <c r="F41" s="28" t="s">
        <v>683</v>
      </c>
    </row>
    <row r="42" spans="1:7" ht="12.75" x14ac:dyDescent="0.2">
      <c r="A42" s="19" t="s">
        <v>64</v>
      </c>
      <c r="B42" s="28" t="s">
        <v>530</v>
      </c>
      <c r="C42" s="29" t="s">
        <v>60</v>
      </c>
      <c r="D42" s="739">
        <v>0</v>
      </c>
      <c r="E42" s="740">
        <v>0</v>
      </c>
      <c r="F42" s="615">
        <v>45839</v>
      </c>
    </row>
    <row r="43" spans="1:7" ht="12.75" x14ac:dyDescent="0.2">
      <c r="A43" s="31" t="s">
        <v>65</v>
      </c>
      <c r="B43" s="32" t="s">
        <v>530</v>
      </c>
      <c r="C43" s="33" t="s">
        <v>60</v>
      </c>
      <c r="D43" s="739">
        <v>0.15818288671158492</v>
      </c>
      <c r="E43" s="740">
        <v>0.16849172397452442</v>
      </c>
      <c r="F43" s="615">
        <v>45839</v>
      </c>
    </row>
    <row r="44" spans="1:7" x14ac:dyDescent="0.2">
      <c r="A44" s="35" t="s">
        <v>93</v>
      </c>
      <c r="B44" s="36"/>
      <c r="C44" s="37"/>
      <c r="D44" s="38"/>
      <c r="E44" s="38"/>
      <c r="F44" s="449"/>
    </row>
    <row r="45" spans="1:7" ht="12.75" x14ac:dyDescent="0.2">
      <c r="A45" s="49" t="s">
        <v>94</v>
      </c>
      <c r="B45" s="28" t="s">
        <v>81</v>
      </c>
      <c r="C45" s="29" t="s">
        <v>415</v>
      </c>
      <c r="D45" s="46">
        <v>7.163725942537905</v>
      </c>
      <c r="E45" s="297">
        <v>3.9370886933623064</v>
      </c>
      <c r="F45" s="615">
        <v>45839</v>
      </c>
    </row>
    <row r="46" spans="1:7" ht="12.75" x14ac:dyDescent="0.2">
      <c r="A46" s="50" t="s">
        <v>95</v>
      </c>
      <c r="B46" s="28" t="s">
        <v>81</v>
      </c>
      <c r="C46" s="29" t="s">
        <v>415</v>
      </c>
      <c r="D46" s="46">
        <v>6.807809127755422</v>
      </c>
      <c r="E46" s="297">
        <v>6.1726154487504434</v>
      </c>
      <c r="F46" s="615">
        <v>45839</v>
      </c>
    </row>
    <row r="47" spans="1:7" ht="12.75" x14ac:dyDescent="0.2">
      <c r="A47" s="50" t="s">
        <v>96</v>
      </c>
      <c r="B47" s="28" t="s">
        <v>81</v>
      </c>
      <c r="C47" s="29" t="s">
        <v>415</v>
      </c>
      <c r="D47" s="46">
        <v>9.7046145463675266</v>
      </c>
      <c r="E47" s="297">
        <v>-0.20664872629296901</v>
      </c>
      <c r="F47" s="615">
        <v>45839</v>
      </c>
    </row>
    <row r="48" spans="1:7" ht="12.75" x14ac:dyDescent="0.2">
      <c r="A48" s="49" t="s">
        <v>97</v>
      </c>
      <c r="B48" s="28" t="s">
        <v>81</v>
      </c>
      <c r="C48" s="29" t="s">
        <v>415</v>
      </c>
      <c r="D48" s="46">
        <v>8.6346393427138715</v>
      </c>
      <c r="E48" s="297">
        <v>5.6700267585909696</v>
      </c>
      <c r="F48" s="615">
        <v>45839</v>
      </c>
    </row>
    <row r="49" spans="1:7" ht="12.75" x14ac:dyDescent="0.2">
      <c r="A49" s="299" t="s">
        <v>98</v>
      </c>
      <c r="B49" s="28" t="s">
        <v>81</v>
      </c>
      <c r="C49" s="29" t="s">
        <v>415</v>
      </c>
      <c r="D49" s="46">
        <v>12.117774239849966</v>
      </c>
      <c r="E49" s="297">
        <v>-7.6026779773560715</v>
      </c>
      <c r="F49" s="615">
        <v>45839</v>
      </c>
    </row>
    <row r="50" spans="1:7" ht="12.75" x14ac:dyDescent="0.2">
      <c r="A50" s="50" t="s">
        <v>99</v>
      </c>
      <c r="B50" s="28" t="s">
        <v>81</v>
      </c>
      <c r="C50" s="29" t="s">
        <v>415</v>
      </c>
      <c r="D50" s="46">
        <v>14.271206578132912</v>
      </c>
      <c r="E50" s="297">
        <v>-5.9331258317611502</v>
      </c>
      <c r="F50" s="615">
        <v>45839</v>
      </c>
    </row>
    <row r="51" spans="1:7" ht="12.75" x14ac:dyDescent="0.2">
      <c r="A51" s="50" t="s">
        <v>100</v>
      </c>
      <c r="B51" s="28" t="s">
        <v>81</v>
      </c>
      <c r="C51" s="29" t="s">
        <v>415</v>
      </c>
      <c r="D51" s="46">
        <v>-10.846666402508646</v>
      </c>
      <c r="E51" s="297">
        <v>-32.010056864730061</v>
      </c>
      <c r="F51" s="615">
        <v>45839</v>
      </c>
    </row>
    <row r="52" spans="1:7" ht="12.75" x14ac:dyDescent="0.2">
      <c r="A52" s="50" t="s">
        <v>101</v>
      </c>
      <c r="B52" s="28" t="s">
        <v>81</v>
      </c>
      <c r="C52" s="29" t="s">
        <v>415</v>
      </c>
      <c r="D52" s="45">
        <v>11.253625033557114</v>
      </c>
      <c r="E52" s="296">
        <v>10.385971769624676</v>
      </c>
      <c r="F52" s="615">
        <v>45839</v>
      </c>
    </row>
    <row r="53" spans="1:7" ht="12.75" x14ac:dyDescent="0.2">
      <c r="A53" s="49" t="s">
        <v>102</v>
      </c>
      <c r="B53" s="28" t="s">
        <v>81</v>
      </c>
      <c r="C53" s="29" t="s">
        <v>415</v>
      </c>
      <c r="D53" s="45">
        <v>0.18399332024737627</v>
      </c>
      <c r="E53" s="296">
        <v>-1.0453037200073374</v>
      </c>
      <c r="F53" s="615">
        <v>45839</v>
      </c>
    </row>
    <row r="54" spans="1:7" ht="12.75" x14ac:dyDescent="0.2">
      <c r="A54" s="51" t="s">
        <v>103</v>
      </c>
      <c r="B54" s="32" t="s">
        <v>81</v>
      </c>
      <c r="C54" s="33" t="s">
        <v>415</v>
      </c>
      <c r="D54" s="48">
        <v>-4.7405122067521139</v>
      </c>
      <c r="E54" s="298">
        <v>-3.4277180318552607</v>
      </c>
      <c r="F54" s="616">
        <v>45839</v>
      </c>
    </row>
    <row r="55" spans="1:7" ht="12.75" x14ac:dyDescent="0.2">
      <c r="F55" s="55" t="s">
        <v>571</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8"/>
      <c r="B59" s="52"/>
      <c r="C59" s="3"/>
      <c r="D59" s="3"/>
      <c r="E59" s="3"/>
      <c r="F59" s="3"/>
      <c r="G59" s="3"/>
    </row>
  </sheetData>
  <mergeCells count="1">
    <mergeCell ref="A1:F2"/>
  </mergeCells>
  <phoneticPr fontId="7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79">
        <f>INDICE!A3</f>
        <v>45869</v>
      </c>
      <c r="C3" s="780"/>
      <c r="D3" s="780" t="s">
        <v>115</v>
      </c>
      <c r="E3" s="780"/>
      <c r="F3" s="780" t="s">
        <v>116</v>
      </c>
      <c r="G3" s="780"/>
      <c r="H3" s="780"/>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592</v>
      </c>
      <c r="B5" s="379">
        <v>40.369732502748256</v>
      </c>
      <c r="C5" s="73">
        <v>1.9051700747391451</v>
      </c>
      <c r="D5" s="85">
        <v>257.27714669598146</v>
      </c>
      <c r="E5" s="86">
        <v>0.13034884240530703</v>
      </c>
      <c r="F5" s="85">
        <v>422.08696714303159</v>
      </c>
      <c r="G5" s="73">
        <v>-0.87020196917225701</v>
      </c>
      <c r="H5" s="380">
        <v>8.1445525451570759</v>
      </c>
    </row>
    <row r="6" spans="1:65" x14ac:dyDescent="0.2">
      <c r="A6" s="84" t="s">
        <v>196</v>
      </c>
      <c r="B6" s="379">
        <v>85.980999999999995</v>
      </c>
      <c r="C6" s="86">
        <v>-19.861870986382829</v>
      </c>
      <c r="D6" s="85">
        <v>498.06200000000001</v>
      </c>
      <c r="E6" s="86">
        <v>4.3212527045793001</v>
      </c>
      <c r="F6" s="85">
        <v>857.23900000000003</v>
      </c>
      <c r="G6" s="86">
        <v>6.4577100711714159</v>
      </c>
      <c r="H6" s="380">
        <v>16.541207435319819</v>
      </c>
    </row>
    <row r="7" spans="1:65" x14ac:dyDescent="0.2">
      <c r="A7" s="84" t="s">
        <v>197</v>
      </c>
      <c r="B7" s="379">
        <v>90.849000000000004</v>
      </c>
      <c r="C7" s="86">
        <v>-12.145944743687686</v>
      </c>
      <c r="D7" s="85">
        <v>624.75300000000004</v>
      </c>
      <c r="E7" s="86">
        <v>-6.1032941466449842</v>
      </c>
      <c r="F7" s="85">
        <v>1122.1379999999999</v>
      </c>
      <c r="G7" s="86">
        <v>-0.98727022298065792</v>
      </c>
      <c r="H7" s="380">
        <v>21.652674958856174</v>
      </c>
    </row>
    <row r="8" spans="1:65" x14ac:dyDescent="0.2">
      <c r="A8" s="84" t="s">
        <v>593</v>
      </c>
      <c r="B8" s="379">
        <v>269.51526749725173</v>
      </c>
      <c r="C8" s="86">
        <v>17.811611229607102</v>
      </c>
      <c r="D8" s="85">
        <v>1644.6649882919862</v>
      </c>
      <c r="E8" s="86">
        <v>21.221845130408035</v>
      </c>
      <c r="F8" s="85">
        <v>2780.9811678449364</v>
      </c>
      <c r="G8" s="489">
        <v>22.281846198091127</v>
      </c>
      <c r="H8" s="380">
        <v>53.661565060666931</v>
      </c>
      <c r="J8" s="85"/>
    </row>
    <row r="9" spans="1:65" x14ac:dyDescent="0.2">
      <c r="A9" s="60" t="s">
        <v>198</v>
      </c>
      <c r="B9" s="61">
        <v>486.71499999999997</v>
      </c>
      <c r="C9" s="628">
        <v>1.5930433766174128</v>
      </c>
      <c r="D9" s="61">
        <v>3024.7571349879681</v>
      </c>
      <c r="E9" s="87">
        <v>9.7327976850132156</v>
      </c>
      <c r="F9" s="61">
        <v>5182.4451349879682</v>
      </c>
      <c r="G9" s="87">
        <v>11.724410096155541</v>
      </c>
      <c r="H9" s="87">
        <v>100</v>
      </c>
    </row>
    <row r="10" spans="1:65" x14ac:dyDescent="0.2">
      <c r="H10" s="79" t="s">
        <v>220</v>
      </c>
    </row>
    <row r="11" spans="1:65" x14ac:dyDescent="0.2">
      <c r="A11" s="80" t="s">
        <v>475</v>
      </c>
    </row>
    <row r="12" spans="1:65" x14ac:dyDescent="0.2">
      <c r="A12" s="80" t="s">
        <v>595</v>
      </c>
    </row>
    <row r="13" spans="1:65" x14ac:dyDescent="0.2">
      <c r="A13" s="80" t="s">
        <v>594</v>
      </c>
    </row>
    <row r="14" spans="1:65" x14ac:dyDescent="0.2">
      <c r="A14" s="133" t="s">
        <v>527</v>
      </c>
    </row>
  </sheetData>
  <mergeCells count="3">
    <mergeCell ref="B3:C3"/>
    <mergeCell ref="D3:E3"/>
    <mergeCell ref="F3:H3"/>
  </mergeCells>
  <conditionalFormatting sqref="C9">
    <cfRule type="cellIs" dxfId="158" priority="7" operator="between">
      <formula>0</formula>
      <formula>0.5</formula>
    </cfRule>
    <cfRule type="cellIs" dxfId="157" priority="8"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798" t="s">
        <v>447</v>
      </c>
      <c r="B3" s="798" t="s">
        <v>448</v>
      </c>
      <c r="C3" s="779">
        <f>INDICE!A3</f>
        <v>45869</v>
      </c>
      <c r="D3" s="780"/>
      <c r="E3" s="780" t="s">
        <v>115</v>
      </c>
      <c r="F3" s="780"/>
      <c r="G3" s="780" t="s">
        <v>116</v>
      </c>
      <c r="H3" s="780"/>
      <c r="I3" s="780"/>
    </row>
    <row r="4" spans="1:9" x14ac:dyDescent="0.2">
      <c r="A4" s="799"/>
      <c r="B4" s="799"/>
      <c r="C4" s="82" t="s">
        <v>47</v>
      </c>
      <c r="D4" s="82" t="s">
        <v>445</v>
      </c>
      <c r="E4" s="82" t="s">
        <v>47</v>
      </c>
      <c r="F4" s="82" t="s">
        <v>445</v>
      </c>
      <c r="G4" s="82" t="s">
        <v>47</v>
      </c>
      <c r="H4" s="83" t="s">
        <v>445</v>
      </c>
      <c r="I4" s="83" t="s">
        <v>106</v>
      </c>
    </row>
    <row r="5" spans="1:9" x14ac:dyDescent="0.2">
      <c r="A5" s="386"/>
      <c r="B5" s="390" t="s">
        <v>200</v>
      </c>
      <c r="C5" s="388">
        <v>150.29554000000002</v>
      </c>
      <c r="D5" s="142">
        <v>57.649015257059467</v>
      </c>
      <c r="E5" s="141">
        <v>1579.42832</v>
      </c>
      <c r="F5" s="519">
        <v>59.573275130107383</v>
      </c>
      <c r="G5" s="520">
        <v>2217.1875199999999</v>
      </c>
      <c r="H5" s="519">
        <v>4.9748809774540037</v>
      </c>
      <c r="I5" s="391">
        <v>3.6217635276382829</v>
      </c>
    </row>
    <row r="6" spans="1:9" x14ac:dyDescent="0.2">
      <c r="A6" s="11"/>
      <c r="B6" s="11" t="s">
        <v>231</v>
      </c>
      <c r="C6" s="388">
        <v>1065.0964799999999</v>
      </c>
      <c r="D6" s="142">
        <v>72.033612484406333</v>
      </c>
      <c r="E6" s="144">
        <v>5179.0875599999999</v>
      </c>
      <c r="F6" s="142">
        <v>-17.464662082142819</v>
      </c>
      <c r="G6" s="520">
        <v>9158.2356199999995</v>
      </c>
      <c r="H6" s="521">
        <v>-11.787848672867399</v>
      </c>
      <c r="I6" s="391">
        <v>14.959927135993341</v>
      </c>
    </row>
    <row r="7" spans="1:9" x14ac:dyDescent="0.2">
      <c r="A7" s="11"/>
      <c r="B7" s="253" t="s">
        <v>201</v>
      </c>
      <c r="C7" s="388">
        <v>889.2409399999998</v>
      </c>
      <c r="D7" s="142">
        <v>41.026516982231705</v>
      </c>
      <c r="E7" s="144">
        <v>4705.2024200000005</v>
      </c>
      <c r="F7" s="142">
        <v>0.7993608862784668</v>
      </c>
      <c r="G7" s="520">
        <v>8493.4627500000006</v>
      </c>
      <c r="H7" s="522">
        <v>17.757987857365833</v>
      </c>
      <c r="I7" s="391">
        <v>13.87402433660837</v>
      </c>
    </row>
    <row r="8" spans="1:9" x14ac:dyDescent="0.2">
      <c r="A8" s="486" t="s">
        <v>300</v>
      </c>
      <c r="B8" s="228"/>
      <c r="C8" s="146">
        <v>2104.6329599999999</v>
      </c>
      <c r="D8" s="147">
        <v>56.477654097815403</v>
      </c>
      <c r="E8" s="146">
        <v>11463.7183</v>
      </c>
      <c r="F8" s="523">
        <v>-3.9299466035740513</v>
      </c>
      <c r="G8" s="524">
        <v>19868.885890000001</v>
      </c>
      <c r="H8" s="523">
        <v>0.82242694543300832</v>
      </c>
      <c r="I8" s="525">
        <v>32.455715000239998</v>
      </c>
    </row>
    <row r="9" spans="1:9" x14ac:dyDescent="0.2">
      <c r="A9" s="386"/>
      <c r="B9" s="11" t="s">
        <v>202</v>
      </c>
      <c r="C9" s="388">
        <v>483.12773000000004</v>
      </c>
      <c r="D9" s="698">
        <v>-37.622743866934975</v>
      </c>
      <c r="E9" s="144">
        <v>5354.0875500000011</v>
      </c>
      <c r="F9" s="519">
        <v>-0.13405450313642081</v>
      </c>
      <c r="G9" s="520">
        <v>9125.3736399999998</v>
      </c>
      <c r="H9" s="526">
        <v>1.9125655652633071</v>
      </c>
      <c r="I9" s="391">
        <v>14.906247273764109</v>
      </c>
    </row>
    <row r="10" spans="1:9" x14ac:dyDescent="0.2">
      <c r="A10" s="386"/>
      <c r="B10" s="11" t="s">
        <v>203</v>
      </c>
      <c r="C10" s="388">
        <v>0</v>
      </c>
      <c r="D10" s="142" t="s">
        <v>142</v>
      </c>
      <c r="E10" s="144">
        <v>0</v>
      </c>
      <c r="F10" s="519" t="s">
        <v>142</v>
      </c>
      <c r="G10" s="144">
        <v>0</v>
      </c>
      <c r="H10" s="519">
        <v>-100</v>
      </c>
      <c r="I10" s="471">
        <v>0</v>
      </c>
    </row>
    <row r="11" spans="1:9" x14ac:dyDescent="0.2">
      <c r="A11" s="11"/>
      <c r="B11" s="11" t="s">
        <v>680</v>
      </c>
      <c r="C11" s="388">
        <v>139.05624</v>
      </c>
      <c r="D11" s="142" t="s">
        <v>142</v>
      </c>
      <c r="E11" s="144">
        <v>973.52247999999997</v>
      </c>
      <c r="F11" s="527">
        <v>28.773719296890825</v>
      </c>
      <c r="G11" s="144">
        <v>2198.5429799999997</v>
      </c>
      <c r="H11" s="527">
        <v>147.64397357302411</v>
      </c>
      <c r="I11" s="496">
        <v>3.5913077748647901</v>
      </c>
    </row>
    <row r="12" spans="1:9" x14ac:dyDescent="0.2">
      <c r="A12" s="632"/>
      <c r="B12" s="11" t="s">
        <v>582</v>
      </c>
      <c r="C12" s="388">
        <v>0</v>
      </c>
      <c r="D12" s="142" t="s">
        <v>142</v>
      </c>
      <c r="E12" s="144">
        <v>0</v>
      </c>
      <c r="F12" s="142" t="s">
        <v>142</v>
      </c>
      <c r="G12" s="144">
        <v>0</v>
      </c>
      <c r="H12" s="521">
        <v>-100</v>
      </c>
      <c r="I12" s="496">
        <v>0</v>
      </c>
    </row>
    <row r="13" spans="1:9" x14ac:dyDescent="0.2">
      <c r="A13" s="11"/>
      <c r="B13" s="11" t="s">
        <v>204</v>
      </c>
      <c r="C13" s="388">
        <v>0</v>
      </c>
      <c r="D13" s="142">
        <v>-100</v>
      </c>
      <c r="E13" s="144">
        <v>744.99425999999994</v>
      </c>
      <c r="F13" s="142">
        <v>-56.579843071349934</v>
      </c>
      <c r="G13" s="520">
        <v>2035.5245299999997</v>
      </c>
      <c r="H13" s="521">
        <v>-17.064313602685793</v>
      </c>
      <c r="I13" s="391">
        <v>3.3250180401371994</v>
      </c>
    </row>
    <row r="14" spans="1:9" x14ac:dyDescent="0.2">
      <c r="A14" s="486" t="s">
        <v>580</v>
      </c>
      <c r="B14" s="228"/>
      <c r="C14" s="146">
        <v>622.18397000000004</v>
      </c>
      <c r="D14" s="147">
        <v>-44.825291773050154</v>
      </c>
      <c r="E14" s="146">
        <v>7072.6042900000011</v>
      </c>
      <c r="F14" s="523">
        <v>-9.7081574245018363</v>
      </c>
      <c r="G14" s="524">
        <v>13359.441150000001</v>
      </c>
      <c r="H14" s="523">
        <v>6.0250374869939129</v>
      </c>
      <c r="I14" s="525">
        <v>21.822573088766102</v>
      </c>
    </row>
    <row r="15" spans="1:9" x14ac:dyDescent="0.2">
      <c r="A15" s="387"/>
      <c r="B15" s="389" t="s">
        <v>629</v>
      </c>
      <c r="C15" s="388">
        <v>39.03978</v>
      </c>
      <c r="D15" s="142">
        <v>88.214359235934097</v>
      </c>
      <c r="E15" s="144">
        <v>246.83653000000001</v>
      </c>
      <c r="F15" s="527">
        <v>76.249893073276155</v>
      </c>
      <c r="G15" s="144">
        <v>331.77218000000005</v>
      </c>
      <c r="H15" s="527">
        <v>8.2507213404533921</v>
      </c>
      <c r="I15" s="471">
        <v>0.54194801755380784</v>
      </c>
    </row>
    <row r="16" spans="1:9" x14ac:dyDescent="0.2">
      <c r="A16" s="387"/>
      <c r="B16" s="389" t="s">
        <v>529</v>
      </c>
      <c r="C16" s="388">
        <v>0</v>
      </c>
      <c r="D16" s="142">
        <v>-100</v>
      </c>
      <c r="E16" s="144">
        <v>0</v>
      </c>
      <c r="F16" s="527">
        <v>-100</v>
      </c>
      <c r="G16" s="144">
        <v>169.30070000000001</v>
      </c>
      <c r="H16" s="527">
        <v>-53.50146015248162</v>
      </c>
      <c r="I16" s="470">
        <v>0.2765517552902475</v>
      </c>
    </row>
    <row r="17" spans="1:9" x14ac:dyDescent="0.2">
      <c r="A17" s="387"/>
      <c r="B17" s="389" t="s">
        <v>206</v>
      </c>
      <c r="C17" s="388">
        <v>28.81457</v>
      </c>
      <c r="D17" s="142" t="s">
        <v>142</v>
      </c>
      <c r="E17" s="144">
        <v>300.62422000000004</v>
      </c>
      <c r="F17" s="527">
        <v>11.684065216158897</v>
      </c>
      <c r="G17" s="144">
        <v>588.9674500000001</v>
      </c>
      <c r="H17" s="527">
        <v>32.159520645063878</v>
      </c>
      <c r="I17" s="470">
        <v>0.96207506588171876</v>
      </c>
    </row>
    <row r="18" spans="1:9" x14ac:dyDescent="0.2">
      <c r="A18" s="387"/>
      <c r="B18" s="389" t="s">
        <v>558</v>
      </c>
      <c r="C18" s="388">
        <v>82.728489999999994</v>
      </c>
      <c r="D18" s="142">
        <v>-7.8479593904286968</v>
      </c>
      <c r="E18" s="144">
        <v>1412.2867199999998</v>
      </c>
      <c r="F18" s="527">
        <v>-0.66888666020682308</v>
      </c>
      <c r="G18" s="520">
        <v>2554.8897299999999</v>
      </c>
      <c r="H18" s="527">
        <v>20.766706368879017</v>
      </c>
      <c r="I18" s="391">
        <v>4.1733982163365333</v>
      </c>
    </row>
    <row r="19" spans="1:9" x14ac:dyDescent="0.2">
      <c r="A19" s="387"/>
      <c r="B19" s="389" t="s">
        <v>207</v>
      </c>
      <c r="C19" s="388">
        <v>89.7624</v>
      </c>
      <c r="D19" s="73">
        <v>63.269523018732009</v>
      </c>
      <c r="E19" s="144">
        <v>239.62339000000003</v>
      </c>
      <c r="F19" s="73">
        <v>-70.30734866986684</v>
      </c>
      <c r="G19" s="520">
        <v>615.59915999999998</v>
      </c>
      <c r="H19" s="527">
        <v>-44.015574095516072</v>
      </c>
      <c r="I19" s="391">
        <v>1.0055778165902558</v>
      </c>
    </row>
    <row r="20" spans="1:9" x14ac:dyDescent="0.2">
      <c r="A20" s="387"/>
      <c r="B20" s="389" t="s">
        <v>208</v>
      </c>
      <c r="C20" s="388">
        <v>67.711129999999997</v>
      </c>
      <c r="D20" s="142">
        <v>-51.177524240664894</v>
      </c>
      <c r="E20" s="144">
        <v>203.95777999999999</v>
      </c>
      <c r="F20" s="73">
        <v>14.648307598079437</v>
      </c>
      <c r="G20" s="520">
        <v>265.62806999999998</v>
      </c>
      <c r="H20" s="527">
        <v>26.634028478775928</v>
      </c>
      <c r="I20" s="391">
        <v>0.43390198039854966</v>
      </c>
    </row>
    <row r="21" spans="1:9" x14ac:dyDescent="0.2">
      <c r="A21" s="486" t="s">
        <v>438</v>
      </c>
      <c r="B21" s="228"/>
      <c r="C21" s="146">
        <v>308.05636999999996</v>
      </c>
      <c r="D21" s="147">
        <v>-21.812871880863199</v>
      </c>
      <c r="E21" s="146">
        <v>2403.3286399999997</v>
      </c>
      <c r="F21" s="523">
        <v>-17.290511998805304</v>
      </c>
      <c r="G21" s="524">
        <v>4526.1572900000001</v>
      </c>
      <c r="H21" s="523">
        <v>-0.32996066647360595</v>
      </c>
      <c r="I21" s="525">
        <v>7.3934528520511131</v>
      </c>
    </row>
    <row r="22" spans="1:9" x14ac:dyDescent="0.2">
      <c r="A22" s="387"/>
      <c r="B22" s="389" t="s">
        <v>210</v>
      </c>
      <c r="C22" s="388">
        <v>389.2131</v>
      </c>
      <c r="D22" s="142">
        <v>26.197371558047678</v>
      </c>
      <c r="E22" s="144">
        <v>2059.7487899999996</v>
      </c>
      <c r="F22" s="527">
        <v>-7.8478449831755812</v>
      </c>
      <c r="G22" s="144">
        <v>3338.8726099999994</v>
      </c>
      <c r="H22" s="527">
        <v>-16.458041459625239</v>
      </c>
      <c r="I22" s="471">
        <v>5.4540299064683717</v>
      </c>
    </row>
    <row r="23" spans="1:9" x14ac:dyDescent="0.2">
      <c r="A23" s="632"/>
      <c r="B23" s="389" t="s">
        <v>211</v>
      </c>
      <c r="C23" s="388">
        <v>140.58699999999999</v>
      </c>
      <c r="D23" s="142">
        <v>-50.971591582794531</v>
      </c>
      <c r="E23" s="144">
        <v>1322.6088500000001</v>
      </c>
      <c r="F23" s="527">
        <v>16.059530471350449</v>
      </c>
      <c r="G23" s="144">
        <v>2097.5390100000004</v>
      </c>
      <c r="H23" s="527">
        <v>-12.749911012803802</v>
      </c>
      <c r="I23" s="471">
        <v>3.4263183495713139</v>
      </c>
    </row>
    <row r="24" spans="1:9" x14ac:dyDescent="0.2">
      <c r="A24" s="486" t="s">
        <v>337</v>
      </c>
      <c r="B24" s="228"/>
      <c r="C24" s="146">
        <v>529.80009999999993</v>
      </c>
      <c r="D24" s="147">
        <v>-10.982228591578682</v>
      </c>
      <c r="E24" s="146">
        <v>3382.3576399999997</v>
      </c>
      <c r="F24" s="523">
        <v>0.22525154744893366</v>
      </c>
      <c r="G24" s="524">
        <v>5436.4116200000008</v>
      </c>
      <c r="H24" s="523">
        <v>-15.065295133368492</v>
      </c>
      <c r="I24" s="525">
        <v>8.8803482560396869</v>
      </c>
    </row>
    <row r="25" spans="1:9" x14ac:dyDescent="0.2">
      <c r="A25" s="387"/>
      <c r="B25" s="389" t="s">
        <v>212</v>
      </c>
      <c r="C25" s="388">
        <v>207.07265999999998</v>
      </c>
      <c r="D25" s="142">
        <v>61.761664782452975</v>
      </c>
      <c r="E25" s="144">
        <v>880.28125999999997</v>
      </c>
      <c r="F25" s="527">
        <v>-67.638969615503441</v>
      </c>
      <c r="G25" s="144">
        <v>2215.3116799999998</v>
      </c>
      <c r="H25" s="527">
        <v>-56.888947305822803</v>
      </c>
      <c r="I25" s="471">
        <v>3.6186993533930281</v>
      </c>
    </row>
    <row r="26" spans="1:9" x14ac:dyDescent="0.2">
      <c r="A26" s="632"/>
      <c r="B26" s="389" t="s">
        <v>213</v>
      </c>
      <c r="C26" s="388">
        <v>314.45321999999999</v>
      </c>
      <c r="D26" s="142">
        <v>147.61835240711392</v>
      </c>
      <c r="E26" s="144">
        <v>2156.0606000000002</v>
      </c>
      <c r="F26" s="527">
        <v>28.591596998391474</v>
      </c>
      <c r="G26" s="144">
        <v>3043.4416000000001</v>
      </c>
      <c r="H26" s="527">
        <v>13.485011282532009</v>
      </c>
      <c r="I26" s="471">
        <v>4.9714449887292806</v>
      </c>
    </row>
    <row r="27" spans="1:9" x14ac:dyDescent="0.2">
      <c r="A27" s="632"/>
      <c r="B27" s="389" t="s">
        <v>214</v>
      </c>
      <c r="C27" s="388">
        <v>77.219679999999997</v>
      </c>
      <c r="D27" s="142" t="s">
        <v>142</v>
      </c>
      <c r="E27" s="144">
        <v>77.219679999999997</v>
      </c>
      <c r="F27" s="527" t="s">
        <v>142</v>
      </c>
      <c r="G27" s="144">
        <v>77.219679999999997</v>
      </c>
      <c r="H27" s="527" t="s">
        <v>142</v>
      </c>
      <c r="I27" s="471">
        <v>0.12613791937630039</v>
      </c>
    </row>
    <row r="28" spans="1:9" x14ac:dyDescent="0.2">
      <c r="A28" s="387"/>
      <c r="B28" s="389" t="s">
        <v>673</v>
      </c>
      <c r="C28" s="388">
        <v>0</v>
      </c>
      <c r="D28" s="142" t="s">
        <v>142</v>
      </c>
      <c r="E28" s="144">
        <v>68.596040000000002</v>
      </c>
      <c r="F28" s="142" t="s">
        <v>142</v>
      </c>
      <c r="G28" s="144">
        <v>68.596040000000002</v>
      </c>
      <c r="H28" s="142" t="s">
        <v>142</v>
      </c>
      <c r="I28" s="496">
        <v>0.11205125122317881</v>
      </c>
    </row>
    <row r="29" spans="1:9" x14ac:dyDescent="0.2">
      <c r="A29" s="387"/>
      <c r="B29" s="389" t="s">
        <v>215</v>
      </c>
      <c r="C29" s="388">
        <v>0</v>
      </c>
      <c r="D29" s="142" t="s">
        <v>142</v>
      </c>
      <c r="E29" s="144">
        <v>0</v>
      </c>
      <c r="F29" s="142" t="s">
        <v>142</v>
      </c>
      <c r="G29" s="144">
        <v>0</v>
      </c>
      <c r="H29" s="142">
        <v>-100</v>
      </c>
      <c r="I29" s="496">
        <v>0</v>
      </c>
    </row>
    <row r="30" spans="1:9" x14ac:dyDescent="0.2">
      <c r="A30" s="387"/>
      <c r="B30" s="389" t="s">
        <v>600</v>
      </c>
      <c r="C30" s="388">
        <v>0</v>
      </c>
      <c r="D30" s="142" t="s">
        <v>142</v>
      </c>
      <c r="E30" s="144">
        <v>289.26580000000001</v>
      </c>
      <c r="F30" s="142">
        <v>122.20242076410261</v>
      </c>
      <c r="G30" s="144">
        <v>410.82679999999999</v>
      </c>
      <c r="H30" s="142">
        <v>56.090864337049787</v>
      </c>
      <c r="I30" s="471">
        <v>0.67108330125200577</v>
      </c>
    </row>
    <row r="31" spans="1:9" x14ac:dyDescent="0.2">
      <c r="A31" s="387"/>
      <c r="B31" s="389" t="s">
        <v>633</v>
      </c>
      <c r="C31" s="388">
        <v>0</v>
      </c>
      <c r="D31" s="142" t="s">
        <v>142</v>
      </c>
      <c r="E31" s="144">
        <v>124.07404</v>
      </c>
      <c r="F31" s="142" t="s">
        <v>142</v>
      </c>
      <c r="G31" s="144">
        <v>378.34714999999994</v>
      </c>
      <c r="H31" s="142">
        <v>188.19914813981981</v>
      </c>
      <c r="I31" s="471">
        <v>0.61802797295913448</v>
      </c>
    </row>
    <row r="32" spans="1:9" x14ac:dyDescent="0.2">
      <c r="A32" s="387"/>
      <c r="B32" s="389" t="s">
        <v>541</v>
      </c>
      <c r="C32" s="388">
        <v>140.83156</v>
      </c>
      <c r="D32" s="142">
        <v>2.1087548061202157</v>
      </c>
      <c r="E32" s="144">
        <v>690.34334999999999</v>
      </c>
      <c r="F32" s="142">
        <v>60.315170097113821</v>
      </c>
      <c r="G32" s="144">
        <v>1384.2796599999999</v>
      </c>
      <c r="H32" s="142">
        <v>145.73930984566178</v>
      </c>
      <c r="I32" s="471">
        <v>2.261213153788419</v>
      </c>
    </row>
    <row r="33" spans="1:9" x14ac:dyDescent="0.2">
      <c r="A33" s="387"/>
      <c r="B33" s="389" t="s">
        <v>216</v>
      </c>
      <c r="C33" s="388">
        <v>551.33708000000001</v>
      </c>
      <c r="D33" s="142">
        <v>68.910396258033117</v>
      </c>
      <c r="E33" s="144">
        <v>2962.6277399999999</v>
      </c>
      <c r="F33" s="73">
        <v>19.363951854368683</v>
      </c>
      <c r="G33" s="144">
        <v>4353.3517000000002</v>
      </c>
      <c r="H33" s="527">
        <v>-1.5331254822491065</v>
      </c>
      <c r="I33" s="471">
        <v>7.1111758783677983</v>
      </c>
    </row>
    <row r="34" spans="1:9" x14ac:dyDescent="0.2">
      <c r="A34" s="632"/>
      <c r="B34" s="389" t="s">
        <v>217</v>
      </c>
      <c r="C34" s="388">
        <v>978.75560000000007</v>
      </c>
      <c r="D34" s="142">
        <v>26.990558314119983</v>
      </c>
      <c r="E34" s="144">
        <v>3257.0809899999999</v>
      </c>
      <c r="F34" s="73">
        <v>-34.868711845977295</v>
      </c>
      <c r="G34" s="144">
        <v>5646.4096</v>
      </c>
      <c r="H34" s="527">
        <v>-26.71732277259553</v>
      </c>
      <c r="I34" s="471">
        <v>9.2233787926907826</v>
      </c>
    </row>
    <row r="35" spans="1:9" x14ac:dyDescent="0.2">
      <c r="A35" s="632"/>
      <c r="B35" s="389" t="s">
        <v>661</v>
      </c>
      <c r="C35" s="388">
        <v>0</v>
      </c>
      <c r="D35" s="142" t="s">
        <v>142</v>
      </c>
      <c r="E35" s="144">
        <v>266.6936</v>
      </c>
      <c r="F35" s="73" t="s">
        <v>142</v>
      </c>
      <c r="G35" s="144">
        <v>404.06211000000002</v>
      </c>
      <c r="H35" s="73" t="s">
        <v>142</v>
      </c>
      <c r="I35" s="471">
        <v>0.66003321762273326</v>
      </c>
    </row>
    <row r="36" spans="1:9" x14ac:dyDescent="0.2">
      <c r="A36" s="632"/>
      <c r="B36" s="389" t="s">
        <v>218</v>
      </c>
      <c r="C36" s="388">
        <v>0</v>
      </c>
      <c r="D36" s="142" t="s">
        <v>142</v>
      </c>
      <c r="E36" s="144">
        <v>22.978919999999999</v>
      </c>
      <c r="F36" s="73" t="s">
        <v>142</v>
      </c>
      <c r="G36" s="144">
        <v>45.708739999999999</v>
      </c>
      <c r="H36" s="73">
        <v>101.10954282506196</v>
      </c>
      <c r="I36" s="471">
        <v>7.4664973500437659E-2</v>
      </c>
    </row>
    <row r="37" spans="1:9" x14ac:dyDescent="0.2">
      <c r="A37" s="486" t="s">
        <v>439</v>
      </c>
      <c r="B37" s="228"/>
      <c r="C37" s="146">
        <v>2269.6698000000001</v>
      </c>
      <c r="D37" s="147">
        <v>52.320273242462278</v>
      </c>
      <c r="E37" s="146">
        <v>10795.222020000001</v>
      </c>
      <c r="F37" s="523">
        <v>-13.22493189271891</v>
      </c>
      <c r="G37" s="524">
        <v>18027.554759999999</v>
      </c>
      <c r="H37" s="523">
        <v>-14.175689693797835</v>
      </c>
      <c r="I37" s="525">
        <v>29.447910802903099</v>
      </c>
    </row>
    <row r="38" spans="1:9" x14ac:dyDescent="0.2">
      <c r="A38" s="150" t="s">
        <v>186</v>
      </c>
      <c r="B38" s="150"/>
      <c r="C38" s="150">
        <v>5834.3431999999993</v>
      </c>
      <c r="D38" s="665">
        <v>17.820482015142428</v>
      </c>
      <c r="E38" s="150">
        <v>35117.230890000006</v>
      </c>
      <c r="F38" s="659">
        <v>-8.7548517418450285</v>
      </c>
      <c r="G38" s="150">
        <v>61218.450710000005</v>
      </c>
      <c r="H38" s="659">
        <v>-4.724448898488788</v>
      </c>
      <c r="I38" s="660">
        <v>100</v>
      </c>
    </row>
    <row r="39" spans="1:9" x14ac:dyDescent="0.2">
      <c r="A39" s="151" t="s">
        <v>522</v>
      </c>
      <c r="B39" s="472"/>
      <c r="C39" s="152">
        <v>2515.1775600000001</v>
      </c>
      <c r="D39" s="528">
        <v>3.1502757494105471</v>
      </c>
      <c r="E39" s="152">
        <v>13482.730380000001</v>
      </c>
      <c r="F39" s="528">
        <v>-23.092066606636809</v>
      </c>
      <c r="G39" s="152">
        <v>22310.245509999997</v>
      </c>
      <c r="H39" s="528">
        <v>-24.698951950417662</v>
      </c>
      <c r="I39" s="529">
        <v>36.443662411005171</v>
      </c>
    </row>
    <row r="40" spans="1:9" x14ac:dyDescent="0.2">
      <c r="A40" s="151" t="s">
        <v>523</v>
      </c>
      <c r="B40" s="472"/>
      <c r="C40" s="152">
        <v>3319.1656399999993</v>
      </c>
      <c r="D40" s="528">
        <v>32.051974575212192</v>
      </c>
      <c r="E40" s="152">
        <v>21634.500510000005</v>
      </c>
      <c r="F40" s="528">
        <v>3.2393044258506491</v>
      </c>
      <c r="G40" s="152">
        <v>38908.205199999997</v>
      </c>
      <c r="H40" s="528">
        <v>12.366908076777273</v>
      </c>
      <c r="I40" s="529">
        <v>63.556337588994815</v>
      </c>
    </row>
    <row r="41" spans="1:9" x14ac:dyDescent="0.2">
      <c r="A41" s="153" t="s">
        <v>524</v>
      </c>
      <c r="B41" s="473"/>
      <c r="C41" s="154">
        <v>2290.9210600000001</v>
      </c>
      <c r="D41" s="530">
        <v>48.889507589834338</v>
      </c>
      <c r="E41" s="154">
        <v>12207.923690000001</v>
      </c>
      <c r="F41" s="530">
        <v>-7.4228056130173723</v>
      </c>
      <c r="G41" s="154">
        <v>21339.080570000002</v>
      </c>
      <c r="H41" s="530">
        <v>-1.732328945772587</v>
      </c>
      <c r="I41" s="531">
        <v>34.857269863110524</v>
      </c>
    </row>
    <row r="42" spans="1:9" x14ac:dyDescent="0.2">
      <c r="A42" s="153" t="s">
        <v>525</v>
      </c>
      <c r="B42" s="473"/>
      <c r="C42" s="154">
        <v>3543.4221399999992</v>
      </c>
      <c r="D42" s="530">
        <v>3.8146357869636391</v>
      </c>
      <c r="E42" s="154">
        <v>22909.307200000003</v>
      </c>
      <c r="F42" s="530">
        <v>-9.4491366025734393</v>
      </c>
      <c r="G42" s="154">
        <v>39879.370139999985</v>
      </c>
      <c r="H42" s="530">
        <v>-6.2518685363783337</v>
      </c>
      <c r="I42" s="531">
        <v>65.142730136889455</v>
      </c>
    </row>
    <row r="43" spans="1:9" s="84" customFormat="1" ht="12.75" x14ac:dyDescent="0.2">
      <c r="A43" s="693" t="s">
        <v>639</v>
      </c>
      <c r="B43" s="694"/>
      <c r="C43" s="706">
        <v>28.81457</v>
      </c>
      <c r="D43" s="700" t="s">
        <v>142</v>
      </c>
      <c r="E43" s="479">
        <v>300.62422000000004</v>
      </c>
      <c r="F43" s="695">
        <v>11.684065216158897</v>
      </c>
      <c r="G43" s="479">
        <v>588.9674500000001</v>
      </c>
      <c r="H43" s="695">
        <v>32.159520645063878</v>
      </c>
      <c r="I43" s="696">
        <v>0.96207506588171876</v>
      </c>
    </row>
    <row r="44" spans="1:9" s="1" customFormat="1" x14ac:dyDescent="0.2">
      <c r="A44" s="80"/>
      <c r="B44" s="84"/>
      <c r="C44" s="84"/>
      <c r="D44" s="84"/>
      <c r="E44" s="84"/>
      <c r="F44" s="84"/>
      <c r="G44" s="84"/>
      <c r="H44" s="84"/>
      <c r="I44" s="79" t="s">
        <v>220</v>
      </c>
    </row>
    <row r="45" spans="1:9" s="1" customFormat="1" x14ac:dyDescent="0.2">
      <c r="A45" s="80" t="s">
        <v>475</v>
      </c>
      <c r="B45" s="84"/>
      <c r="C45" s="84"/>
      <c r="D45" s="84"/>
      <c r="E45" s="84"/>
      <c r="F45" s="84"/>
      <c r="G45" s="84"/>
      <c r="H45" s="84"/>
    </row>
    <row r="46" spans="1:9" s="1" customFormat="1" x14ac:dyDescent="0.2">
      <c r="A46" s="133" t="s">
        <v>527</v>
      </c>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56" priority="12" operator="between">
      <formula>-0.5</formula>
      <formula>0.5</formula>
    </cfRule>
    <cfRule type="cellIs" dxfId="155" priority="13" operator="between">
      <formula>0</formula>
      <formula>0.49</formula>
    </cfRule>
  </conditionalFormatting>
  <conditionalFormatting sqref="D18:D19">
    <cfRule type="cellIs" dxfId="154" priority="36" stopIfTrue="1" operator="equal">
      <formula>0</formula>
    </cfRule>
    <cfRule type="cellIs" dxfId="153" priority="37" operator="between">
      <formula>0</formula>
      <formula>0.5</formula>
    </cfRule>
    <cfRule type="cellIs" dxfId="152" priority="38" operator="between">
      <formula>0</formula>
      <formula>0.49</formula>
    </cfRule>
  </conditionalFormatting>
  <conditionalFormatting sqref="F18:F20 F23 F26:F36">
    <cfRule type="cellIs" dxfId="151" priority="47" operator="between">
      <formula>0</formula>
      <formula>0.5</formula>
    </cfRule>
    <cfRule type="cellIs" dxfId="150" priority="48" operator="between">
      <formula>0</formula>
      <formula>0.49</formula>
    </cfRule>
  </conditionalFormatting>
  <conditionalFormatting sqref="F23 F26:F36 F18:F20">
    <cfRule type="cellIs" dxfId="149" priority="46" stopIfTrue="1" operator="equal">
      <formula>0</formula>
    </cfRule>
  </conditionalFormatting>
  <conditionalFormatting sqref="F23">
    <cfRule type="cellIs" dxfId="148" priority="32" operator="between">
      <formula>0</formula>
      <formula>0.5</formula>
    </cfRule>
    <cfRule type="cellIs" dxfId="147" priority="33" operator="between">
      <formula>0</formula>
      <formula>0.49</formula>
    </cfRule>
  </conditionalFormatting>
  <conditionalFormatting sqref="F26:F27">
    <cfRule type="cellIs" dxfId="146" priority="1" operator="between">
      <formula>0</formula>
      <formula>0.5</formula>
    </cfRule>
    <cfRule type="cellIs" dxfId="145" priority="2" operator="between">
      <formula>0</formula>
      <formula>0.49</formula>
    </cfRule>
  </conditionalFormatting>
  <conditionalFormatting sqref="H35:H36">
    <cfRule type="cellIs" dxfId="144" priority="3" stopIfTrue="1" operator="equal">
      <formula>0</formula>
    </cfRule>
    <cfRule type="cellIs" dxfId="143" priority="4" operator="between">
      <formula>0</formula>
      <formula>0.5</formula>
    </cfRule>
    <cfRule type="cellIs" dxfId="142" priority="5" operator="between">
      <formula>0</formula>
      <formula>0.49</formula>
    </cfRule>
  </conditionalFormatting>
  <conditionalFormatting sqref="I37:I38">
    <cfRule type="cellIs" dxfId="141" priority="18" operator="between">
      <formula>0.00001</formula>
      <formula>0.499</formula>
    </cfRule>
  </conditionalFormatting>
  <conditionalFormatting sqref="I37:I42">
    <cfRule type="cellIs" dxfId="140" priority="42" operator="between">
      <formula>0</formula>
      <formula>0.5</formula>
    </cfRule>
    <cfRule type="cellIs" dxfId="139" priority="4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9">
        <f>INDICE!A3</f>
        <v>45869</v>
      </c>
      <c r="C3" s="780"/>
      <c r="D3" s="780" t="s">
        <v>115</v>
      </c>
      <c r="E3" s="780"/>
      <c r="F3" s="780" t="s">
        <v>116</v>
      </c>
      <c r="G3" s="780"/>
      <c r="H3" s="1"/>
    </row>
    <row r="4" spans="1:8" x14ac:dyDescent="0.2">
      <c r="A4" s="66"/>
      <c r="B4" s="606" t="s">
        <v>56</v>
      </c>
      <c r="C4" s="606" t="s">
        <v>445</v>
      </c>
      <c r="D4" s="606" t="s">
        <v>56</v>
      </c>
      <c r="E4" s="606" t="s">
        <v>445</v>
      </c>
      <c r="F4" s="606" t="s">
        <v>56</v>
      </c>
      <c r="G4" s="607" t="s">
        <v>445</v>
      </c>
      <c r="H4" s="1"/>
    </row>
    <row r="5" spans="1:8" x14ac:dyDescent="0.2">
      <c r="A5" s="157" t="s">
        <v>8</v>
      </c>
      <c r="B5" s="392">
        <v>61.472378198574688</v>
      </c>
      <c r="C5" s="475">
        <v>-20.622916658923408</v>
      </c>
      <c r="D5" s="392">
        <v>65.501247700018993</v>
      </c>
      <c r="E5" s="475">
        <v>-15.222760385511311</v>
      </c>
      <c r="F5" s="392">
        <v>67.486546884906602</v>
      </c>
      <c r="G5" s="475">
        <v>-14.282908686852663</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79">
        <f>INDICE!A3</f>
        <v>45869</v>
      </c>
      <c r="C3" s="780"/>
      <c r="D3" s="780" t="s">
        <v>115</v>
      </c>
      <c r="E3" s="780"/>
      <c r="F3" s="780" t="s">
        <v>116</v>
      </c>
      <c r="G3" s="780"/>
      <c r="H3" s="780"/>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51.725999999999999</v>
      </c>
      <c r="C6" s="394">
        <v>-46.501044618662476</v>
      </c>
      <c r="D6" s="233">
        <v>437.875</v>
      </c>
      <c r="E6" s="394">
        <v>-30.921031873741878</v>
      </c>
      <c r="F6" s="233">
        <v>856.62300000000005</v>
      </c>
      <c r="G6" s="394">
        <v>-17.205134574288657</v>
      </c>
      <c r="H6" s="394">
        <v>4.0995510427779482</v>
      </c>
    </row>
    <row r="7" spans="1:8" x14ac:dyDescent="0.2">
      <c r="A7" s="1" t="s">
        <v>48</v>
      </c>
      <c r="B7" s="456">
        <v>320.93399999999997</v>
      </c>
      <c r="C7" s="397">
        <v>205.64851763316531</v>
      </c>
      <c r="D7" s="456">
        <v>1205.08</v>
      </c>
      <c r="E7" s="397">
        <v>193.56609183501945</v>
      </c>
      <c r="F7" s="233">
        <v>1576.4169999999999</v>
      </c>
      <c r="G7" s="394">
        <v>140.70485267598795</v>
      </c>
      <c r="H7" s="394">
        <v>7.5442778867750278</v>
      </c>
    </row>
    <row r="8" spans="1:8" x14ac:dyDescent="0.2">
      <c r="A8" s="1" t="s">
        <v>49</v>
      </c>
      <c r="B8" s="456">
        <v>114.24099999999999</v>
      </c>
      <c r="C8" s="397">
        <v>-32.092777193264034</v>
      </c>
      <c r="D8" s="233">
        <v>1328.0889999999999</v>
      </c>
      <c r="E8" s="394">
        <v>93.640473979117942</v>
      </c>
      <c r="F8" s="233">
        <v>2198.1530000000002</v>
      </c>
      <c r="G8" s="394">
        <v>73.174682331660776</v>
      </c>
      <c r="H8" s="394">
        <v>10.519727375211122</v>
      </c>
    </row>
    <row r="9" spans="1:8" x14ac:dyDescent="0.2">
      <c r="A9" s="1" t="s">
        <v>122</v>
      </c>
      <c r="B9" s="456">
        <v>693.05300000000011</v>
      </c>
      <c r="C9" s="394">
        <v>14.786253865251583</v>
      </c>
      <c r="D9" s="233">
        <v>4579.3410000000003</v>
      </c>
      <c r="E9" s="394">
        <v>-4.8346586356064183</v>
      </c>
      <c r="F9" s="233">
        <v>8042.0649999999996</v>
      </c>
      <c r="G9" s="394">
        <v>2.1738641571213515</v>
      </c>
      <c r="H9" s="394">
        <v>38.487007653119335</v>
      </c>
    </row>
    <row r="10" spans="1:8" x14ac:dyDescent="0.2">
      <c r="A10" s="1" t="s">
        <v>123</v>
      </c>
      <c r="B10" s="456">
        <v>438.76799999999992</v>
      </c>
      <c r="C10" s="394">
        <v>-18.265492594365739</v>
      </c>
      <c r="D10" s="233">
        <v>3566.0630000000001</v>
      </c>
      <c r="E10" s="394">
        <v>-7.1471961734697134</v>
      </c>
      <c r="F10" s="233">
        <v>6087.3559999999998</v>
      </c>
      <c r="G10" s="394">
        <v>-4.9226329158368616</v>
      </c>
      <c r="H10" s="394">
        <v>29.132333170555309</v>
      </c>
    </row>
    <row r="11" spans="1:8" x14ac:dyDescent="0.2">
      <c r="A11" s="1" t="s">
        <v>225</v>
      </c>
      <c r="B11" s="456">
        <v>260.72199999999998</v>
      </c>
      <c r="C11" s="394">
        <v>16.171261289762011</v>
      </c>
      <c r="D11" s="233">
        <v>1307.338</v>
      </c>
      <c r="E11" s="394">
        <v>31.710034777772854</v>
      </c>
      <c r="F11" s="233">
        <v>2134.9179999999997</v>
      </c>
      <c r="G11" s="394">
        <v>21.624671785923216</v>
      </c>
      <c r="H11" s="394">
        <v>10.217102871561247</v>
      </c>
    </row>
    <row r="12" spans="1:8" x14ac:dyDescent="0.2">
      <c r="A12" s="168" t="s">
        <v>226</v>
      </c>
      <c r="B12" s="457">
        <v>1879.4440000000004</v>
      </c>
      <c r="C12" s="170">
        <v>8.3287366458302863</v>
      </c>
      <c r="D12" s="169">
        <v>12423.786</v>
      </c>
      <c r="E12" s="170">
        <v>9.2167073848169903</v>
      </c>
      <c r="F12" s="169">
        <v>20895.532000000003</v>
      </c>
      <c r="G12" s="170">
        <v>10.047725632909737</v>
      </c>
      <c r="H12" s="170">
        <v>100</v>
      </c>
    </row>
    <row r="13" spans="1:8" x14ac:dyDescent="0.2">
      <c r="A13" s="145" t="s">
        <v>227</v>
      </c>
      <c r="B13" s="458"/>
      <c r="C13" s="172"/>
      <c r="D13" s="171"/>
      <c r="E13" s="172"/>
      <c r="F13" s="171"/>
      <c r="G13" s="172"/>
      <c r="H13" s="172"/>
    </row>
    <row r="14" spans="1:8" x14ac:dyDescent="0.2">
      <c r="A14" s="1" t="s">
        <v>406</v>
      </c>
      <c r="B14" s="456">
        <v>44.103999999999999</v>
      </c>
      <c r="C14" s="701">
        <v>-9.178147072753843</v>
      </c>
      <c r="D14" s="233">
        <v>282.89399999999995</v>
      </c>
      <c r="E14" s="394">
        <v>-13.936550817757013</v>
      </c>
      <c r="F14" s="233">
        <v>495.25599999999986</v>
      </c>
      <c r="G14" s="394">
        <v>-10.365934219075507</v>
      </c>
      <c r="H14" s="394">
        <v>2.5051997756905942</v>
      </c>
    </row>
    <row r="15" spans="1:8" x14ac:dyDescent="0.2">
      <c r="A15" s="1" t="s">
        <v>48</v>
      </c>
      <c r="B15" s="456">
        <v>455.53300000000002</v>
      </c>
      <c r="C15" s="394">
        <v>52.875734958520162</v>
      </c>
      <c r="D15" s="233">
        <v>2721.9169999999999</v>
      </c>
      <c r="E15" s="394">
        <v>34.586329725795487</v>
      </c>
      <c r="F15" s="233">
        <v>4219.8639999999996</v>
      </c>
      <c r="G15" s="394">
        <v>17.633199500349424</v>
      </c>
      <c r="H15" s="394">
        <v>21.345733007262538</v>
      </c>
    </row>
    <row r="16" spans="1:8" x14ac:dyDescent="0.2">
      <c r="A16" s="1" t="s">
        <v>49</v>
      </c>
      <c r="B16" s="456">
        <v>58.120000000000005</v>
      </c>
      <c r="C16" s="468">
        <v>175.75081842767003</v>
      </c>
      <c r="D16" s="233">
        <v>355.89</v>
      </c>
      <c r="E16" s="394">
        <v>26.824557402286374</v>
      </c>
      <c r="F16" s="233">
        <v>489.54500000000002</v>
      </c>
      <c r="G16" s="394">
        <v>6.7323499016713724</v>
      </c>
      <c r="H16" s="394">
        <v>2.4763112898994706</v>
      </c>
    </row>
    <row r="17" spans="1:8" x14ac:dyDescent="0.2">
      <c r="A17" s="1" t="s">
        <v>122</v>
      </c>
      <c r="B17" s="456">
        <v>558.20300000000009</v>
      </c>
      <c r="C17" s="394">
        <v>-40.657673584939758</v>
      </c>
      <c r="D17" s="233">
        <v>3542.7139999999999</v>
      </c>
      <c r="E17" s="394">
        <v>-42.244052678719619</v>
      </c>
      <c r="F17" s="233">
        <v>7040.116</v>
      </c>
      <c r="G17" s="394">
        <v>-30.229053055372042</v>
      </c>
      <c r="H17" s="394">
        <v>35.611677645572726</v>
      </c>
    </row>
    <row r="18" spans="1:8" x14ac:dyDescent="0.2">
      <c r="A18" s="1" t="s">
        <v>123</v>
      </c>
      <c r="B18" s="456">
        <v>365.59199999999998</v>
      </c>
      <c r="C18" s="394">
        <v>65.997094079186326</v>
      </c>
      <c r="D18" s="233">
        <v>1657.3530000000001</v>
      </c>
      <c r="E18" s="394">
        <v>3.3182596856601987</v>
      </c>
      <c r="F18" s="233">
        <v>2779.0659999999998</v>
      </c>
      <c r="G18" s="394">
        <v>4.2735767501335449</v>
      </c>
      <c r="H18" s="394">
        <v>14.057609639922298</v>
      </c>
    </row>
    <row r="19" spans="1:8" x14ac:dyDescent="0.2">
      <c r="A19" s="1" t="s">
        <v>225</v>
      </c>
      <c r="B19" s="456">
        <v>386.24400000000003</v>
      </c>
      <c r="C19" s="394">
        <v>-26.973449118846528</v>
      </c>
      <c r="D19" s="233">
        <v>2676.7820000000002</v>
      </c>
      <c r="E19" s="394">
        <v>-17.019489143144813</v>
      </c>
      <c r="F19" s="233">
        <v>4745.2749999999996</v>
      </c>
      <c r="G19" s="394">
        <v>-17.382555967680595</v>
      </c>
      <c r="H19" s="394">
        <v>24.003468641652368</v>
      </c>
    </row>
    <row r="20" spans="1:8" x14ac:dyDescent="0.2">
      <c r="A20" s="173" t="s">
        <v>228</v>
      </c>
      <c r="B20" s="459">
        <v>1867.7959999999998</v>
      </c>
      <c r="C20" s="175">
        <v>-9.2162386532206479</v>
      </c>
      <c r="D20" s="174">
        <v>11237.550000000001</v>
      </c>
      <c r="E20" s="175">
        <v>-17.344275100565547</v>
      </c>
      <c r="F20" s="174">
        <v>19769.121999999999</v>
      </c>
      <c r="G20" s="175">
        <v>-14.410752253365811</v>
      </c>
      <c r="H20" s="175">
        <v>100</v>
      </c>
    </row>
    <row r="21" spans="1:8" x14ac:dyDescent="0.2">
      <c r="A21" s="145" t="s">
        <v>450</v>
      </c>
      <c r="B21" s="460"/>
      <c r="C21" s="396"/>
      <c r="D21" s="395"/>
      <c r="E21" s="396"/>
      <c r="F21" s="395"/>
      <c r="G21" s="396"/>
      <c r="H21" s="396"/>
    </row>
    <row r="22" spans="1:8" x14ac:dyDescent="0.2">
      <c r="A22" s="1" t="s">
        <v>406</v>
      </c>
      <c r="B22" s="456">
        <v>-7.6219999999999999</v>
      </c>
      <c r="C22" s="394">
        <v>-84.162077922077927</v>
      </c>
      <c r="D22" s="233">
        <v>-154.98100000000005</v>
      </c>
      <c r="E22" s="394">
        <v>-49.215196675972898</v>
      </c>
      <c r="F22" s="233">
        <v>-361.36700000000019</v>
      </c>
      <c r="G22" s="394">
        <v>-25.043455534305991</v>
      </c>
      <c r="H22" s="397" t="s">
        <v>451</v>
      </c>
    </row>
    <row r="23" spans="1:8" x14ac:dyDescent="0.2">
      <c r="A23" s="1" t="s">
        <v>48</v>
      </c>
      <c r="B23" s="456">
        <v>134.59900000000005</v>
      </c>
      <c r="C23" s="394">
        <v>-30.250550589454555</v>
      </c>
      <c r="D23" s="233">
        <v>1516.837</v>
      </c>
      <c r="E23" s="394">
        <v>-5.8996175404094924</v>
      </c>
      <c r="F23" s="233">
        <v>2643.4469999999997</v>
      </c>
      <c r="G23" s="394">
        <v>-9.8534983409437427</v>
      </c>
      <c r="H23" s="397" t="s">
        <v>451</v>
      </c>
    </row>
    <row r="24" spans="1:8" x14ac:dyDescent="0.2">
      <c r="A24" s="1" t="s">
        <v>49</v>
      </c>
      <c r="B24" s="456">
        <v>-56.120999999999981</v>
      </c>
      <c r="C24" s="397">
        <v>-61.862402653002988</v>
      </c>
      <c r="D24" s="233">
        <v>-972.19899999999996</v>
      </c>
      <c r="E24" s="394">
        <v>139.90874475923965</v>
      </c>
      <c r="F24" s="233">
        <v>-1708.6080000000002</v>
      </c>
      <c r="G24" s="394">
        <v>110.76726276458342</v>
      </c>
      <c r="H24" s="397" t="s">
        <v>451</v>
      </c>
    </row>
    <row r="25" spans="1:8" x14ac:dyDescent="0.2">
      <c r="A25" s="1" t="s">
        <v>122</v>
      </c>
      <c r="B25" s="456">
        <v>-134.85000000000002</v>
      </c>
      <c r="C25" s="394">
        <v>-140.0300410838538</v>
      </c>
      <c r="D25" s="233">
        <v>-1036.6270000000004</v>
      </c>
      <c r="E25" s="394">
        <v>-178.41626864474856</v>
      </c>
      <c r="F25" s="233">
        <v>-1001.9489999999996</v>
      </c>
      <c r="G25" s="394">
        <v>-145.1457511495405</v>
      </c>
      <c r="H25" s="397" t="s">
        <v>451</v>
      </c>
    </row>
    <row r="26" spans="1:8" x14ac:dyDescent="0.2">
      <c r="A26" s="1" t="s">
        <v>123</v>
      </c>
      <c r="B26" s="456">
        <v>-73.175999999999931</v>
      </c>
      <c r="C26" s="394">
        <v>-76.885536403005901</v>
      </c>
      <c r="D26" s="233">
        <v>-1908.71</v>
      </c>
      <c r="E26" s="394">
        <v>-14.65374965737819</v>
      </c>
      <c r="F26" s="233">
        <v>-3308.29</v>
      </c>
      <c r="G26" s="394">
        <v>-11.48058750546174</v>
      </c>
      <c r="H26" s="397" t="s">
        <v>451</v>
      </c>
    </row>
    <row r="27" spans="1:8" x14ac:dyDescent="0.2">
      <c r="A27" s="1" t="s">
        <v>225</v>
      </c>
      <c r="B27" s="456">
        <v>125.52200000000005</v>
      </c>
      <c r="C27" s="394">
        <v>-58.774960588544388</v>
      </c>
      <c r="D27" s="233">
        <v>1369.4440000000002</v>
      </c>
      <c r="E27" s="394">
        <v>-38.678170595842374</v>
      </c>
      <c r="F27" s="233">
        <v>2610.357</v>
      </c>
      <c r="G27" s="394">
        <v>-34.550272682437452</v>
      </c>
      <c r="H27" s="397" t="s">
        <v>451</v>
      </c>
    </row>
    <row r="28" spans="1:8" x14ac:dyDescent="0.2">
      <c r="A28" s="173" t="s">
        <v>229</v>
      </c>
      <c r="B28" s="459">
        <v>-11.648000000000593</v>
      </c>
      <c r="C28" s="175">
        <v>-103.61215256134754</v>
      </c>
      <c r="D28" s="174">
        <v>-1186.235999999999</v>
      </c>
      <c r="E28" s="175">
        <v>-153.42786893589337</v>
      </c>
      <c r="F28" s="174">
        <v>-1126.4100000000035</v>
      </c>
      <c r="G28" s="175">
        <v>-127.40676939247741</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22" x14ac:dyDescent="0.2">
      <c r="A1" s="158" t="s">
        <v>453</v>
      </c>
      <c r="B1" s="158"/>
      <c r="C1" s="1"/>
      <c r="D1" s="1"/>
      <c r="E1" s="1"/>
      <c r="F1" s="1"/>
      <c r="G1" s="1"/>
      <c r="H1" s="1"/>
    </row>
    <row r="2" spans="1:22" x14ac:dyDescent="0.2">
      <c r="A2" s="381"/>
      <c r="B2" s="381"/>
      <c r="C2" s="381"/>
      <c r="D2" s="381"/>
      <c r="E2" s="381"/>
      <c r="F2" s="1"/>
      <c r="G2" s="1"/>
      <c r="H2" s="383" t="s">
        <v>151</v>
      </c>
    </row>
    <row r="3" spans="1:22" ht="14.85" customHeight="1" x14ac:dyDescent="0.2">
      <c r="A3" s="800" t="s">
        <v>447</v>
      </c>
      <c r="B3" s="798" t="s">
        <v>448</v>
      </c>
      <c r="C3" s="783">
        <f>INDICE!A3</f>
        <v>45869</v>
      </c>
      <c r="D3" s="781">
        <v>41671</v>
      </c>
      <c r="E3" s="781">
        <v>41671</v>
      </c>
      <c r="F3" s="780" t="s">
        <v>116</v>
      </c>
      <c r="G3" s="780"/>
      <c r="H3" s="780"/>
    </row>
    <row r="4" spans="1:22" x14ac:dyDescent="0.2">
      <c r="A4" s="801"/>
      <c r="B4" s="799"/>
      <c r="C4" s="82" t="s">
        <v>456</v>
      </c>
      <c r="D4" s="82" t="s">
        <v>457</v>
      </c>
      <c r="E4" s="82" t="s">
        <v>230</v>
      </c>
      <c r="F4" s="82" t="s">
        <v>456</v>
      </c>
      <c r="G4" s="82" t="s">
        <v>457</v>
      </c>
      <c r="H4" s="82" t="s">
        <v>230</v>
      </c>
    </row>
    <row r="5" spans="1:22" x14ac:dyDescent="0.2">
      <c r="A5" s="398"/>
      <c r="B5" s="532" t="s">
        <v>200</v>
      </c>
      <c r="C5" s="141">
        <v>0</v>
      </c>
      <c r="D5" s="141">
        <v>8.7430000000000003</v>
      </c>
      <c r="E5" s="177">
        <v>8.7430000000000003</v>
      </c>
      <c r="F5" s="143">
        <v>59.58</v>
      </c>
      <c r="G5" s="141">
        <v>235.71599999999998</v>
      </c>
      <c r="H5" s="176">
        <v>176.13599999999997</v>
      </c>
      <c r="J5" s="745"/>
      <c r="K5" s="745"/>
      <c r="L5" s="745"/>
      <c r="M5" s="745"/>
      <c r="N5" s="745"/>
      <c r="O5" s="745"/>
      <c r="P5" s="745"/>
      <c r="Q5" s="745"/>
      <c r="R5" s="745"/>
      <c r="S5" s="745"/>
      <c r="T5" s="745"/>
      <c r="U5" s="745"/>
      <c r="V5" s="745"/>
    </row>
    <row r="6" spans="1:22" x14ac:dyDescent="0.2">
      <c r="A6" s="398"/>
      <c r="B6" s="532" t="s">
        <v>231</v>
      </c>
      <c r="C6" s="141">
        <v>177.27</v>
      </c>
      <c r="D6" s="144">
        <v>95.94</v>
      </c>
      <c r="E6" s="177">
        <v>-81.330000000000013</v>
      </c>
      <c r="F6" s="143">
        <v>2009.8759999999997</v>
      </c>
      <c r="G6" s="141">
        <v>1453.837</v>
      </c>
      <c r="H6" s="177">
        <v>-556.03899999999976</v>
      </c>
      <c r="J6" s="745"/>
      <c r="K6" s="745"/>
      <c r="L6" s="745"/>
      <c r="M6" s="745"/>
      <c r="N6" s="745"/>
      <c r="O6" s="745"/>
      <c r="P6" s="745"/>
      <c r="Q6" s="745"/>
      <c r="R6" s="745"/>
      <c r="S6" s="745"/>
      <c r="T6" s="745"/>
      <c r="U6" s="745"/>
      <c r="V6" s="745"/>
    </row>
    <row r="7" spans="1:22" x14ac:dyDescent="0.2">
      <c r="A7" s="398"/>
      <c r="B7" s="648" t="s">
        <v>201</v>
      </c>
      <c r="C7" s="141">
        <v>0</v>
      </c>
      <c r="D7" s="96">
        <v>8.35</v>
      </c>
      <c r="E7" s="687">
        <v>8.35</v>
      </c>
      <c r="F7" s="143">
        <v>6.8390000000000004</v>
      </c>
      <c r="G7" s="141">
        <v>33.631999999999998</v>
      </c>
      <c r="H7" s="177">
        <v>26.792999999999999</v>
      </c>
      <c r="J7" s="745"/>
      <c r="K7" s="745"/>
      <c r="L7" s="745"/>
      <c r="M7" s="745"/>
      <c r="N7" s="745"/>
      <c r="O7" s="745"/>
      <c r="P7" s="745"/>
      <c r="Q7" s="745"/>
      <c r="R7" s="745"/>
      <c r="S7" s="745"/>
      <c r="T7" s="745"/>
      <c r="U7" s="745"/>
      <c r="V7" s="745"/>
    </row>
    <row r="8" spans="1:22" x14ac:dyDescent="0.2">
      <c r="A8" s="486" t="s">
        <v>300</v>
      </c>
      <c r="B8" s="647"/>
      <c r="C8" s="146">
        <v>177.27</v>
      </c>
      <c r="D8" s="178">
        <v>113.03299999999999</v>
      </c>
      <c r="E8" s="178">
        <v>-64.237000000000023</v>
      </c>
      <c r="F8" s="146">
        <v>2076.2949999999996</v>
      </c>
      <c r="G8" s="178">
        <v>1723.1849999999999</v>
      </c>
      <c r="H8" s="178">
        <v>-353.10999999999967</v>
      </c>
      <c r="J8" s="745"/>
      <c r="K8" s="745"/>
      <c r="L8" s="745"/>
      <c r="M8" s="745"/>
      <c r="N8" s="745"/>
      <c r="O8" s="745"/>
      <c r="P8" s="745"/>
      <c r="Q8" s="745"/>
      <c r="R8" s="745"/>
      <c r="S8" s="745"/>
      <c r="T8" s="745"/>
      <c r="U8" s="745"/>
      <c r="V8" s="745"/>
    </row>
    <row r="9" spans="1:22" x14ac:dyDescent="0.2">
      <c r="A9" s="398"/>
      <c r="B9" s="533" t="s">
        <v>686</v>
      </c>
      <c r="C9" s="144">
        <v>43.795000000000002</v>
      </c>
      <c r="D9" s="144">
        <v>0</v>
      </c>
      <c r="E9" s="179">
        <v>-43.795000000000002</v>
      </c>
      <c r="F9" s="144">
        <v>43.795000000000002</v>
      </c>
      <c r="G9" s="143">
        <v>99.796999999999997</v>
      </c>
      <c r="H9" s="179">
        <v>56.001999999999995</v>
      </c>
      <c r="J9" s="745"/>
      <c r="K9" s="745"/>
      <c r="L9" s="745"/>
      <c r="M9" s="745"/>
      <c r="N9" s="745"/>
      <c r="O9" s="745"/>
      <c r="P9" s="745"/>
      <c r="Q9" s="745"/>
      <c r="R9" s="745"/>
      <c r="S9" s="745"/>
      <c r="T9" s="745"/>
      <c r="U9" s="745"/>
      <c r="V9" s="745"/>
    </row>
    <row r="10" spans="1:22" x14ac:dyDescent="0.2">
      <c r="A10" s="398"/>
      <c r="B10" s="533" t="s">
        <v>582</v>
      </c>
      <c r="C10" s="144">
        <v>0</v>
      </c>
      <c r="D10" s="141">
        <v>0</v>
      </c>
      <c r="E10" s="179">
        <v>0</v>
      </c>
      <c r="F10" s="144">
        <v>109.55199999999999</v>
      </c>
      <c r="G10" s="141">
        <v>36.996000000000002</v>
      </c>
      <c r="H10" s="179">
        <v>-72.555999999999983</v>
      </c>
      <c r="J10" s="745"/>
      <c r="K10" s="745"/>
      <c r="L10" s="745"/>
      <c r="M10" s="745"/>
      <c r="N10" s="745"/>
      <c r="O10" s="745"/>
      <c r="P10" s="745"/>
      <c r="Q10" s="745"/>
      <c r="R10" s="745"/>
      <c r="S10" s="745"/>
      <c r="T10" s="745"/>
      <c r="U10" s="745"/>
      <c r="V10" s="745"/>
    </row>
    <row r="11" spans="1:22" x14ac:dyDescent="0.2">
      <c r="A11" s="398"/>
      <c r="B11" s="648" t="s">
        <v>232</v>
      </c>
      <c r="C11" s="144">
        <v>22.060999999999993</v>
      </c>
      <c r="D11" s="144">
        <v>3.7360000000000002</v>
      </c>
      <c r="E11" s="179">
        <v>-18.324999999999992</v>
      </c>
      <c r="F11" s="144">
        <v>77.999000000000024</v>
      </c>
      <c r="G11" s="141">
        <v>480.84799999999996</v>
      </c>
      <c r="H11" s="177">
        <v>402.84899999999993</v>
      </c>
      <c r="J11" s="745"/>
      <c r="K11" s="745"/>
      <c r="L11" s="745"/>
      <c r="M11" s="745"/>
      <c r="N11" s="745"/>
      <c r="O11" s="745"/>
      <c r="P11" s="745"/>
      <c r="Q11" s="745"/>
      <c r="R11" s="745"/>
      <c r="S11" s="745"/>
      <c r="T11" s="745"/>
      <c r="U11" s="745"/>
      <c r="V11" s="745"/>
    </row>
    <row r="12" spans="1:22" x14ac:dyDescent="0.2">
      <c r="A12" s="632" t="s">
        <v>454</v>
      </c>
      <c r="C12" s="146">
        <v>65.855999999999995</v>
      </c>
      <c r="D12" s="146">
        <v>3.7360000000000002</v>
      </c>
      <c r="E12" s="178">
        <v>-62.12</v>
      </c>
      <c r="F12" s="146">
        <v>231.346</v>
      </c>
      <c r="G12" s="146">
        <v>617.64099999999996</v>
      </c>
      <c r="H12" s="178">
        <v>386.29499999999996</v>
      </c>
      <c r="J12" s="745"/>
      <c r="K12" s="745"/>
      <c r="L12" s="745"/>
      <c r="M12" s="745"/>
      <c r="N12" s="745"/>
      <c r="O12" s="745"/>
      <c r="P12" s="745"/>
      <c r="Q12" s="745"/>
      <c r="R12" s="745"/>
      <c r="S12" s="745"/>
      <c r="T12" s="745"/>
      <c r="U12" s="745"/>
      <c r="V12" s="745"/>
    </row>
    <row r="13" spans="1:22" x14ac:dyDescent="0.2">
      <c r="A13" s="650"/>
      <c r="B13" s="649" t="s">
        <v>266</v>
      </c>
      <c r="C13" s="144">
        <v>19.306000000000001</v>
      </c>
      <c r="D13" s="141">
        <v>23.350999999999999</v>
      </c>
      <c r="E13" s="179">
        <v>4.0449999999999982</v>
      </c>
      <c r="F13" s="144">
        <v>241.01700000000002</v>
      </c>
      <c r="G13" s="141">
        <v>189.29300000000001</v>
      </c>
      <c r="H13" s="179">
        <v>-51.724000000000018</v>
      </c>
      <c r="J13" s="745"/>
      <c r="K13" s="745"/>
      <c r="L13" s="745"/>
      <c r="M13" s="745"/>
      <c r="N13" s="745"/>
      <c r="O13" s="745"/>
      <c r="P13" s="745"/>
      <c r="Q13" s="745"/>
      <c r="R13" s="745"/>
      <c r="S13" s="745"/>
      <c r="T13" s="745"/>
      <c r="U13" s="745"/>
      <c r="V13" s="745"/>
    </row>
    <row r="14" spans="1:22" x14ac:dyDescent="0.2">
      <c r="A14" s="398"/>
      <c r="B14" s="533" t="s">
        <v>233</v>
      </c>
      <c r="C14" s="144">
        <v>52.406999999999996</v>
      </c>
      <c r="D14" s="141">
        <v>84.933999999999997</v>
      </c>
      <c r="E14" s="179">
        <v>32.527000000000001</v>
      </c>
      <c r="F14" s="144">
        <v>751.92399999999986</v>
      </c>
      <c r="G14" s="141">
        <v>603.327</v>
      </c>
      <c r="H14" s="179">
        <v>-148.59699999999987</v>
      </c>
      <c r="J14" s="745"/>
      <c r="K14" s="745"/>
      <c r="L14" s="745"/>
      <c r="M14" s="745"/>
      <c r="N14" s="745"/>
      <c r="O14" s="745"/>
      <c r="P14" s="745"/>
      <c r="Q14" s="745"/>
      <c r="R14" s="745"/>
      <c r="S14" s="745"/>
      <c r="T14" s="745"/>
      <c r="U14" s="745"/>
      <c r="V14" s="745"/>
    </row>
    <row r="15" spans="1:22" x14ac:dyDescent="0.2">
      <c r="A15" s="398"/>
      <c r="B15" s="533" t="s">
        <v>234</v>
      </c>
      <c r="C15" s="96">
        <v>49.430999999999997</v>
      </c>
      <c r="D15" s="144">
        <v>157.18299999999999</v>
      </c>
      <c r="E15" s="177">
        <v>107.752</v>
      </c>
      <c r="F15" s="144">
        <v>707.548</v>
      </c>
      <c r="G15" s="144">
        <v>2494.596</v>
      </c>
      <c r="H15" s="177">
        <v>1787.048</v>
      </c>
      <c r="J15" s="745"/>
      <c r="K15" s="745"/>
      <c r="L15" s="745"/>
      <c r="M15" s="745"/>
      <c r="N15" s="745"/>
      <c r="O15" s="745"/>
      <c r="P15" s="745"/>
      <c r="Q15" s="745"/>
      <c r="R15" s="745"/>
      <c r="S15" s="745"/>
      <c r="T15" s="745"/>
      <c r="U15" s="745"/>
      <c r="V15" s="745"/>
    </row>
    <row r="16" spans="1:22" x14ac:dyDescent="0.2">
      <c r="A16" s="398"/>
      <c r="B16" s="533" t="s">
        <v>581</v>
      </c>
      <c r="C16" s="144">
        <v>199.667</v>
      </c>
      <c r="D16" s="96">
        <v>73.545000000000002</v>
      </c>
      <c r="E16" s="177">
        <v>-126.122</v>
      </c>
      <c r="F16" s="144">
        <v>2125.0190000000002</v>
      </c>
      <c r="G16" s="141">
        <v>946.27799999999991</v>
      </c>
      <c r="H16" s="177">
        <v>-1178.7410000000004</v>
      </c>
      <c r="J16" s="745"/>
      <c r="K16" s="745"/>
      <c r="L16" s="745"/>
      <c r="M16" s="745"/>
      <c r="N16" s="745"/>
      <c r="O16" s="745"/>
      <c r="P16" s="745"/>
      <c r="Q16" s="745"/>
      <c r="R16" s="745"/>
      <c r="S16" s="745"/>
      <c r="T16" s="745"/>
      <c r="U16" s="745"/>
      <c r="V16" s="745"/>
    </row>
    <row r="17" spans="1:22" x14ac:dyDescent="0.2">
      <c r="A17" s="398"/>
      <c r="B17" s="533" t="s">
        <v>206</v>
      </c>
      <c r="C17" s="144">
        <v>394.37700000000001</v>
      </c>
      <c r="D17" s="96">
        <v>37.957000000000001</v>
      </c>
      <c r="E17" s="687">
        <v>-356.42</v>
      </c>
      <c r="F17" s="144">
        <v>3456.1490000000003</v>
      </c>
      <c r="G17" s="141">
        <v>1123.2050000000002</v>
      </c>
      <c r="H17" s="177">
        <v>-2332.9440000000004</v>
      </c>
      <c r="J17" s="745"/>
      <c r="K17" s="745"/>
      <c r="L17" s="745"/>
      <c r="M17" s="745"/>
      <c r="N17" s="745"/>
      <c r="O17" s="745"/>
      <c r="P17" s="745"/>
      <c r="Q17" s="745"/>
      <c r="R17" s="745"/>
      <c r="S17" s="745"/>
      <c r="T17" s="745"/>
      <c r="U17" s="745"/>
      <c r="V17" s="745"/>
    </row>
    <row r="18" spans="1:22" x14ac:dyDescent="0.2">
      <c r="A18" s="398"/>
      <c r="B18" s="533" t="s">
        <v>280</v>
      </c>
      <c r="C18" s="143">
        <v>0</v>
      </c>
      <c r="D18" s="143">
        <v>59.073</v>
      </c>
      <c r="E18" s="179">
        <v>59.073</v>
      </c>
      <c r="F18" s="144">
        <v>114.536</v>
      </c>
      <c r="G18" s="141">
        <v>655.52699999999993</v>
      </c>
      <c r="H18" s="177">
        <v>540.99099999999999</v>
      </c>
      <c r="J18" s="745"/>
      <c r="K18" s="745"/>
      <c r="L18" s="745"/>
      <c r="M18" s="745"/>
      <c r="N18" s="745"/>
      <c r="O18" s="745"/>
      <c r="P18" s="745"/>
      <c r="Q18" s="745"/>
      <c r="R18" s="745"/>
      <c r="S18" s="745"/>
      <c r="T18" s="745"/>
      <c r="U18" s="745"/>
      <c r="V18" s="745"/>
    </row>
    <row r="19" spans="1:22" x14ac:dyDescent="0.2">
      <c r="A19" s="398"/>
      <c r="B19" s="533" t="s">
        <v>540</v>
      </c>
      <c r="C19" s="144">
        <v>78.69</v>
      </c>
      <c r="D19" s="141">
        <v>84.061999999999998</v>
      </c>
      <c r="E19" s="177">
        <v>5.3719999999999999</v>
      </c>
      <c r="F19" s="144">
        <v>2478.2540000000004</v>
      </c>
      <c r="G19" s="141">
        <v>812.73099999999999</v>
      </c>
      <c r="H19" s="177">
        <v>-1665.5230000000004</v>
      </c>
      <c r="J19" s="745"/>
      <c r="K19" s="745"/>
      <c r="L19" s="745"/>
      <c r="M19" s="745"/>
      <c r="N19" s="745"/>
      <c r="O19" s="745"/>
      <c r="P19" s="745"/>
      <c r="Q19" s="745"/>
      <c r="R19" s="745"/>
      <c r="S19" s="745"/>
      <c r="T19" s="745"/>
      <c r="U19" s="745"/>
      <c r="V19" s="745"/>
    </row>
    <row r="20" spans="1:22" x14ac:dyDescent="0.2">
      <c r="A20" s="398"/>
      <c r="B20" s="533" t="s">
        <v>236</v>
      </c>
      <c r="C20" s="96">
        <v>3.7080000000000002</v>
      </c>
      <c r="D20" s="141">
        <v>206.95500000000001</v>
      </c>
      <c r="E20" s="177">
        <v>203.24700000000001</v>
      </c>
      <c r="F20" s="144">
        <v>375.90500000000003</v>
      </c>
      <c r="G20" s="141">
        <v>1971.8349999999998</v>
      </c>
      <c r="H20" s="177">
        <v>1595.9299999999998</v>
      </c>
      <c r="J20" s="745"/>
      <c r="K20" s="745"/>
      <c r="L20" s="745"/>
      <c r="M20" s="745"/>
      <c r="N20" s="745"/>
      <c r="O20" s="745"/>
      <c r="P20" s="745"/>
      <c r="Q20" s="745"/>
      <c r="R20" s="745"/>
      <c r="S20" s="745"/>
      <c r="T20" s="745"/>
      <c r="U20" s="745"/>
      <c r="V20" s="745"/>
    </row>
    <row r="21" spans="1:22" x14ac:dyDescent="0.2">
      <c r="A21" s="398"/>
      <c r="B21" s="533" t="s">
        <v>208</v>
      </c>
      <c r="C21" s="96">
        <v>4.0000000000000001E-3</v>
      </c>
      <c r="D21" s="144">
        <v>18.201000000000001</v>
      </c>
      <c r="E21" s="177">
        <v>18.196999999999999</v>
      </c>
      <c r="F21" s="144">
        <v>809.20299999999997</v>
      </c>
      <c r="G21" s="144">
        <v>730.52299999999991</v>
      </c>
      <c r="H21" s="177">
        <v>-78.680000000000064</v>
      </c>
      <c r="J21" s="745"/>
      <c r="K21" s="745"/>
      <c r="L21" s="745"/>
      <c r="M21" s="745"/>
      <c r="N21" s="745"/>
      <c r="O21" s="745"/>
      <c r="P21" s="745"/>
      <c r="Q21" s="745"/>
      <c r="R21" s="745"/>
      <c r="S21" s="745"/>
      <c r="T21" s="745"/>
      <c r="U21" s="745"/>
      <c r="V21" s="745"/>
    </row>
    <row r="22" spans="1:22" x14ac:dyDescent="0.2">
      <c r="A22" s="398"/>
      <c r="B22" s="533" t="s">
        <v>237</v>
      </c>
      <c r="C22" s="96">
        <v>67.882000000000005</v>
      </c>
      <c r="D22" s="96">
        <v>0.27500000000000002</v>
      </c>
      <c r="E22" s="687">
        <v>-67.606999999999999</v>
      </c>
      <c r="F22" s="144">
        <v>483.15999999999997</v>
      </c>
      <c r="G22" s="96">
        <v>9.8339999999999996</v>
      </c>
      <c r="H22" s="177">
        <v>-473.32599999999996</v>
      </c>
      <c r="J22" s="745"/>
      <c r="K22" s="745"/>
      <c r="L22" s="745"/>
      <c r="M22" s="745"/>
      <c r="N22" s="745"/>
      <c r="O22" s="745"/>
      <c r="P22" s="745"/>
      <c r="Q22" s="745"/>
      <c r="R22" s="745"/>
      <c r="S22" s="745"/>
      <c r="T22" s="745"/>
      <c r="U22" s="745"/>
      <c r="V22" s="745"/>
    </row>
    <row r="23" spans="1:22" x14ac:dyDescent="0.2">
      <c r="A23" s="398"/>
      <c r="B23" s="533" t="s">
        <v>238</v>
      </c>
      <c r="C23" s="96">
        <v>128.095</v>
      </c>
      <c r="D23" s="96">
        <v>40.106999999999999</v>
      </c>
      <c r="E23" s="687">
        <v>-87.988</v>
      </c>
      <c r="F23" s="144">
        <v>594.09799999999996</v>
      </c>
      <c r="G23" s="141">
        <v>327.39499999999998</v>
      </c>
      <c r="H23" s="177">
        <v>-266.70299999999997</v>
      </c>
      <c r="J23" s="745"/>
      <c r="K23" s="745"/>
      <c r="L23" s="745"/>
      <c r="M23" s="745"/>
      <c r="N23" s="745"/>
      <c r="O23" s="745"/>
      <c r="P23" s="745"/>
      <c r="Q23" s="745"/>
      <c r="R23" s="745"/>
      <c r="S23" s="745"/>
      <c r="T23" s="745"/>
      <c r="U23" s="745"/>
      <c r="V23" s="745"/>
    </row>
    <row r="24" spans="1:22" x14ac:dyDescent="0.2">
      <c r="A24" s="398"/>
      <c r="B24" s="651" t="s">
        <v>239</v>
      </c>
      <c r="C24" s="144">
        <v>61.898000000000138</v>
      </c>
      <c r="D24" s="141">
        <v>247.49000000000012</v>
      </c>
      <c r="E24" s="177">
        <v>185.59199999999998</v>
      </c>
      <c r="F24" s="144">
        <v>889.64000000000124</v>
      </c>
      <c r="G24" s="141">
        <v>1532.2320000000018</v>
      </c>
      <c r="H24" s="177">
        <v>642.59200000000055</v>
      </c>
      <c r="J24" s="745"/>
      <c r="K24" s="745"/>
      <c r="L24" s="745"/>
      <c r="M24" s="745"/>
      <c r="N24" s="745"/>
      <c r="O24" s="745"/>
      <c r="P24" s="745"/>
      <c r="Q24" s="745"/>
      <c r="R24" s="745"/>
      <c r="S24" s="745"/>
      <c r="T24" s="745"/>
      <c r="U24" s="745"/>
      <c r="V24" s="745"/>
    </row>
    <row r="25" spans="1:22" x14ac:dyDescent="0.2">
      <c r="A25" s="632" t="s">
        <v>438</v>
      </c>
      <c r="C25" s="146">
        <v>1055.4650000000001</v>
      </c>
      <c r="D25" s="146">
        <v>1033.133</v>
      </c>
      <c r="E25" s="178">
        <v>-22.332000000000107</v>
      </c>
      <c r="F25" s="146">
        <v>13026.453000000003</v>
      </c>
      <c r="G25" s="146">
        <v>11396.776000000002</v>
      </c>
      <c r="H25" s="178">
        <v>-1629.6770000000015</v>
      </c>
      <c r="J25" s="745"/>
      <c r="K25" s="745"/>
      <c r="L25" s="745"/>
      <c r="M25" s="745"/>
      <c r="N25" s="745"/>
      <c r="O25" s="745"/>
      <c r="P25" s="745"/>
      <c r="Q25" s="745"/>
      <c r="R25" s="745"/>
      <c r="S25" s="745"/>
      <c r="T25" s="745"/>
      <c r="U25" s="745"/>
      <c r="V25" s="745"/>
    </row>
    <row r="26" spans="1:22" x14ac:dyDescent="0.2">
      <c r="A26" s="650"/>
      <c r="B26" s="649" t="s">
        <v>210</v>
      </c>
      <c r="C26" s="144">
        <v>0</v>
      </c>
      <c r="D26" s="141">
        <v>0</v>
      </c>
      <c r="E26" s="179">
        <v>0</v>
      </c>
      <c r="F26" s="144">
        <v>678.89200000000005</v>
      </c>
      <c r="G26" s="141">
        <v>295.43399999999997</v>
      </c>
      <c r="H26" s="179">
        <v>-383.45800000000008</v>
      </c>
      <c r="J26" s="745"/>
      <c r="K26" s="745"/>
      <c r="L26" s="745"/>
      <c r="M26" s="745"/>
      <c r="N26" s="745"/>
      <c r="O26" s="745"/>
      <c r="P26" s="745"/>
      <c r="Q26" s="745"/>
      <c r="R26" s="745"/>
      <c r="S26" s="745"/>
      <c r="T26" s="745"/>
      <c r="U26" s="745"/>
      <c r="V26" s="745"/>
    </row>
    <row r="27" spans="1:22" x14ac:dyDescent="0.2">
      <c r="A27" s="399"/>
      <c r="B27" s="533" t="s">
        <v>658</v>
      </c>
      <c r="C27" s="144">
        <v>0</v>
      </c>
      <c r="D27" s="144">
        <v>30.553000000000001</v>
      </c>
      <c r="E27" s="177">
        <v>30.553000000000001</v>
      </c>
      <c r="F27" s="144">
        <v>29.003</v>
      </c>
      <c r="G27" s="96">
        <v>229.39400000000001</v>
      </c>
      <c r="H27" s="177">
        <v>200.39100000000002</v>
      </c>
      <c r="J27" s="745"/>
      <c r="K27" s="745"/>
      <c r="L27" s="745"/>
      <c r="M27" s="745"/>
      <c r="N27" s="745"/>
      <c r="O27" s="745"/>
      <c r="P27" s="745"/>
      <c r="Q27" s="745"/>
      <c r="R27" s="745"/>
      <c r="S27" s="745"/>
      <c r="T27" s="745"/>
      <c r="U27" s="745"/>
      <c r="V27" s="745"/>
    </row>
    <row r="28" spans="1:22" x14ac:dyDescent="0.2">
      <c r="A28" s="399"/>
      <c r="B28" s="533" t="s">
        <v>240</v>
      </c>
      <c r="C28" s="141">
        <v>2.0750000000000002</v>
      </c>
      <c r="D28" s="96">
        <v>7.0000000000000007E-2</v>
      </c>
      <c r="E28" s="177">
        <v>-2.0050000000000003</v>
      </c>
      <c r="F28" s="144">
        <v>192.07399999999998</v>
      </c>
      <c r="G28" s="96">
        <v>36.545000000000002</v>
      </c>
      <c r="H28" s="177">
        <v>-155.529</v>
      </c>
      <c r="J28" s="745"/>
      <c r="K28" s="745"/>
      <c r="L28" s="745"/>
      <c r="M28" s="745"/>
      <c r="N28" s="745"/>
      <c r="O28" s="745"/>
      <c r="P28" s="745"/>
      <c r="Q28" s="745"/>
      <c r="R28" s="745"/>
      <c r="S28" s="745"/>
      <c r="T28" s="745"/>
      <c r="U28" s="745"/>
      <c r="V28" s="745"/>
    </row>
    <row r="29" spans="1:22" x14ac:dyDescent="0.2">
      <c r="A29" s="399"/>
      <c r="B29" s="533" t="s">
        <v>654</v>
      </c>
      <c r="C29" s="141">
        <v>73.813000000000002</v>
      </c>
      <c r="D29" s="144">
        <v>0</v>
      </c>
      <c r="E29" s="177">
        <v>-73.813000000000002</v>
      </c>
      <c r="F29" s="144">
        <v>864.51599999999996</v>
      </c>
      <c r="G29" s="144">
        <v>0</v>
      </c>
      <c r="H29" s="177">
        <v>-864.51599999999996</v>
      </c>
      <c r="J29" s="745"/>
      <c r="K29" s="745"/>
      <c r="L29" s="745"/>
      <c r="M29" s="745"/>
      <c r="N29" s="745"/>
      <c r="O29" s="745"/>
      <c r="P29" s="745"/>
      <c r="Q29" s="745"/>
      <c r="R29" s="745"/>
      <c r="S29" s="745"/>
      <c r="T29" s="745"/>
      <c r="U29" s="745"/>
      <c r="V29" s="745"/>
    </row>
    <row r="30" spans="1:22" x14ac:dyDescent="0.2">
      <c r="A30" s="399"/>
      <c r="B30" s="651" t="s">
        <v>517</v>
      </c>
      <c r="C30" s="96">
        <v>43.635000000000005</v>
      </c>
      <c r="D30" s="144">
        <v>33.799999999999997</v>
      </c>
      <c r="E30" s="683">
        <v>-9.835000000000008</v>
      </c>
      <c r="F30" s="144">
        <v>225.03099999999995</v>
      </c>
      <c r="G30" s="141">
        <v>93.200000000000045</v>
      </c>
      <c r="H30" s="177">
        <v>-131.8309999999999</v>
      </c>
      <c r="J30" s="745"/>
      <c r="K30" s="745"/>
      <c r="L30" s="745"/>
      <c r="M30" s="745"/>
      <c r="N30" s="745"/>
      <c r="O30" s="745"/>
      <c r="P30" s="745"/>
      <c r="Q30" s="745"/>
      <c r="R30" s="745"/>
      <c r="S30" s="745"/>
      <c r="T30" s="745"/>
      <c r="U30" s="745"/>
      <c r="V30" s="745"/>
    </row>
    <row r="31" spans="1:22" x14ac:dyDescent="0.2">
      <c r="A31" s="632" t="s">
        <v>337</v>
      </c>
      <c r="C31" s="146">
        <v>119.52300000000001</v>
      </c>
      <c r="D31" s="146">
        <v>64.423000000000002</v>
      </c>
      <c r="E31" s="178">
        <v>-55.100000000000009</v>
      </c>
      <c r="F31" s="146">
        <v>1989.5160000000001</v>
      </c>
      <c r="G31" s="146">
        <v>654.57299999999998</v>
      </c>
      <c r="H31" s="178">
        <v>-1334.9430000000002</v>
      </c>
      <c r="J31" s="745"/>
      <c r="K31" s="745"/>
      <c r="L31" s="745"/>
      <c r="M31" s="745"/>
      <c r="N31" s="745"/>
      <c r="O31" s="745"/>
      <c r="P31" s="745"/>
      <c r="Q31" s="745"/>
      <c r="R31" s="745"/>
      <c r="S31" s="745"/>
      <c r="T31" s="745"/>
      <c r="U31" s="745"/>
      <c r="V31" s="745"/>
    </row>
    <row r="32" spans="1:22" x14ac:dyDescent="0.2">
      <c r="A32" s="650"/>
      <c r="B32" s="649" t="s">
        <v>213</v>
      </c>
      <c r="C32" s="144">
        <v>138.53100000000001</v>
      </c>
      <c r="D32" s="141">
        <v>0</v>
      </c>
      <c r="E32" s="179">
        <v>-138.53100000000001</v>
      </c>
      <c r="F32" s="144">
        <v>1006.7429999999999</v>
      </c>
      <c r="G32" s="141">
        <v>0</v>
      </c>
      <c r="H32" s="179">
        <v>-1006.7429999999999</v>
      </c>
      <c r="J32" s="745"/>
      <c r="K32" s="745"/>
      <c r="L32" s="745"/>
      <c r="M32" s="745"/>
      <c r="N32" s="745"/>
      <c r="O32" s="745"/>
      <c r="P32" s="745"/>
      <c r="Q32" s="745"/>
      <c r="R32" s="745"/>
      <c r="S32" s="745"/>
      <c r="T32" s="745"/>
      <c r="U32" s="745"/>
      <c r="V32" s="745"/>
    </row>
    <row r="33" spans="1:22" x14ac:dyDescent="0.2">
      <c r="A33" s="399"/>
      <c r="B33" s="533" t="s">
        <v>216</v>
      </c>
      <c r="C33" s="144">
        <v>32.917000000000002</v>
      </c>
      <c r="D33" s="144">
        <v>0</v>
      </c>
      <c r="E33" s="177">
        <v>-32.917000000000002</v>
      </c>
      <c r="F33" s="144">
        <v>252.66400000000002</v>
      </c>
      <c r="G33" s="144">
        <v>107.56699999999999</v>
      </c>
      <c r="H33" s="177">
        <v>-145.09700000000004</v>
      </c>
      <c r="J33" s="745"/>
      <c r="K33" s="745"/>
      <c r="L33" s="745"/>
      <c r="M33" s="745"/>
      <c r="N33" s="745"/>
      <c r="O33" s="745"/>
      <c r="P33" s="745"/>
      <c r="Q33" s="745"/>
      <c r="R33" s="745"/>
      <c r="S33" s="745"/>
      <c r="T33" s="745"/>
      <c r="U33" s="745"/>
      <c r="V33" s="745"/>
    </row>
    <row r="34" spans="1:22" x14ac:dyDescent="0.2">
      <c r="A34" s="399"/>
      <c r="B34" s="533" t="s">
        <v>241</v>
      </c>
      <c r="C34" s="96">
        <v>5.0060000000000002</v>
      </c>
      <c r="D34" s="144">
        <v>244.60400000000001</v>
      </c>
      <c r="E34" s="683">
        <v>239.59800000000001</v>
      </c>
      <c r="F34" s="144">
        <v>230.54999999999998</v>
      </c>
      <c r="G34" s="144">
        <v>2946.5840000000003</v>
      </c>
      <c r="H34" s="177">
        <v>2716.0340000000001</v>
      </c>
      <c r="J34" s="745"/>
      <c r="K34" s="745"/>
      <c r="L34" s="745"/>
      <c r="M34" s="745"/>
      <c r="N34" s="745"/>
      <c r="O34" s="745"/>
      <c r="P34" s="745"/>
      <c r="Q34" s="745"/>
      <c r="R34" s="745"/>
      <c r="S34" s="745"/>
      <c r="T34" s="745"/>
      <c r="U34" s="745"/>
      <c r="V34" s="745"/>
    </row>
    <row r="35" spans="1:22" x14ac:dyDescent="0.2">
      <c r="A35" s="399"/>
      <c r="B35" s="533" t="s">
        <v>218</v>
      </c>
      <c r="C35" s="144">
        <v>0</v>
      </c>
      <c r="D35" s="96">
        <v>34.283000000000001</v>
      </c>
      <c r="E35" s="687">
        <v>34.283000000000001</v>
      </c>
      <c r="F35" s="144">
        <v>7.3760000000000003</v>
      </c>
      <c r="G35" s="144">
        <v>429.92500000000001</v>
      </c>
      <c r="H35" s="177">
        <v>422.54900000000004</v>
      </c>
      <c r="J35" s="745"/>
      <c r="K35" s="745"/>
      <c r="L35" s="745"/>
      <c r="M35" s="745"/>
      <c r="N35" s="745"/>
      <c r="O35" s="745"/>
      <c r="P35" s="745"/>
      <c r="Q35" s="745"/>
      <c r="R35" s="745"/>
      <c r="S35" s="745"/>
      <c r="T35" s="745"/>
      <c r="U35" s="745"/>
      <c r="V35" s="745"/>
    </row>
    <row r="36" spans="1:22" x14ac:dyDescent="0.2">
      <c r="A36" s="399"/>
      <c r="B36" s="651" t="s">
        <v>219</v>
      </c>
      <c r="C36" s="144">
        <v>47.78</v>
      </c>
      <c r="D36" s="96">
        <v>238.1330000000001</v>
      </c>
      <c r="E36" s="687">
        <v>190.35300000000009</v>
      </c>
      <c r="F36" s="144">
        <v>388.2140000000004</v>
      </c>
      <c r="G36" s="144">
        <v>1608.8359999999998</v>
      </c>
      <c r="H36" s="177">
        <v>1220.6219999999994</v>
      </c>
      <c r="J36" s="745"/>
      <c r="K36" s="745"/>
      <c r="L36" s="745"/>
      <c r="M36" s="745"/>
      <c r="N36" s="745"/>
      <c r="O36" s="745"/>
      <c r="P36" s="745"/>
      <c r="Q36" s="745"/>
      <c r="R36" s="745"/>
      <c r="S36" s="745"/>
      <c r="T36" s="745"/>
      <c r="U36" s="745"/>
      <c r="V36" s="745"/>
    </row>
    <row r="37" spans="1:22" x14ac:dyDescent="0.2">
      <c r="A37" s="632" t="s">
        <v>439</v>
      </c>
      <c r="C37" s="146">
        <v>224.23400000000001</v>
      </c>
      <c r="D37" s="146">
        <v>517.0200000000001</v>
      </c>
      <c r="E37" s="178">
        <v>292.78600000000006</v>
      </c>
      <c r="F37" s="146">
        <v>1885.5470000000003</v>
      </c>
      <c r="G37" s="146">
        <v>5092.9120000000003</v>
      </c>
      <c r="H37" s="178">
        <v>3207.3649999999998</v>
      </c>
      <c r="J37" s="745"/>
      <c r="K37" s="745"/>
      <c r="L37" s="745"/>
      <c r="M37" s="745"/>
      <c r="N37" s="745"/>
      <c r="O37" s="745"/>
      <c r="P37" s="745"/>
      <c r="Q37" s="745"/>
      <c r="R37" s="745"/>
      <c r="S37" s="745"/>
      <c r="T37" s="745"/>
      <c r="U37" s="745"/>
      <c r="V37" s="745"/>
    </row>
    <row r="38" spans="1:22" x14ac:dyDescent="0.2">
      <c r="A38" s="650"/>
      <c r="B38" s="649" t="s">
        <v>533</v>
      </c>
      <c r="C38" s="144">
        <v>9.984</v>
      </c>
      <c r="D38" s="144">
        <v>30.449000000000002</v>
      </c>
      <c r="E38" s="687">
        <v>20.465000000000003</v>
      </c>
      <c r="F38" s="144">
        <v>49.34</v>
      </c>
      <c r="G38" s="141">
        <v>147.34399999999999</v>
      </c>
      <c r="H38" s="179">
        <v>98.003999999999991</v>
      </c>
      <c r="J38" s="745"/>
      <c r="K38" s="745"/>
      <c r="L38" s="745"/>
      <c r="M38" s="745"/>
      <c r="N38" s="745"/>
      <c r="O38" s="745"/>
      <c r="P38" s="745"/>
      <c r="Q38" s="745"/>
      <c r="R38" s="745"/>
      <c r="S38" s="745"/>
      <c r="T38" s="745"/>
      <c r="U38" s="745"/>
      <c r="V38" s="745"/>
    </row>
    <row r="39" spans="1:22" x14ac:dyDescent="0.2">
      <c r="A39" s="399"/>
      <c r="B39" s="533" t="s">
        <v>630</v>
      </c>
      <c r="C39" s="144">
        <v>0</v>
      </c>
      <c r="D39" s="96">
        <v>1.0999999999999999E-2</v>
      </c>
      <c r="E39" s="687">
        <v>1.0999999999999999E-2</v>
      </c>
      <c r="F39" s="404">
        <v>45.469000000000001</v>
      </c>
      <c r="G39" s="96">
        <v>1.6E-2</v>
      </c>
      <c r="H39" s="177">
        <v>-45.453000000000003</v>
      </c>
      <c r="J39" s="745"/>
      <c r="K39" s="745"/>
      <c r="L39" s="745"/>
      <c r="M39" s="745"/>
      <c r="N39" s="745"/>
      <c r="O39" s="745"/>
      <c r="P39" s="745"/>
      <c r="Q39" s="745"/>
      <c r="R39" s="745"/>
      <c r="S39" s="745"/>
      <c r="T39" s="745"/>
      <c r="U39" s="745"/>
      <c r="V39" s="745"/>
    </row>
    <row r="40" spans="1:22" x14ac:dyDescent="0.2">
      <c r="A40" s="399"/>
      <c r="B40" s="533" t="s">
        <v>602</v>
      </c>
      <c r="C40" s="141">
        <v>79.397999999999996</v>
      </c>
      <c r="D40" s="144">
        <v>0</v>
      </c>
      <c r="E40" s="179">
        <v>-79.397999999999996</v>
      </c>
      <c r="F40" s="96">
        <v>729.67100000000005</v>
      </c>
      <c r="G40" s="141">
        <v>2E-3</v>
      </c>
      <c r="H40" s="177">
        <v>-729.6690000000001</v>
      </c>
      <c r="J40" s="745"/>
      <c r="K40" s="745"/>
      <c r="L40" s="745"/>
      <c r="M40" s="745"/>
      <c r="N40" s="745"/>
      <c r="O40" s="745"/>
      <c r="P40" s="745"/>
      <c r="Q40" s="745"/>
      <c r="R40" s="745"/>
      <c r="S40" s="745"/>
      <c r="T40" s="745"/>
      <c r="U40" s="745"/>
      <c r="V40" s="745"/>
    </row>
    <row r="41" spans="1:22" x14ac:dyDescent="0.2">
      <c r="A41" s="399"/>
      <c r="B41" s="533" t="s">
        <v>670</v>
      </c>
      <c r="C41" s="144">
        <v>0</v>
      </c>
      <c r="D41" s="144">
        <v>105.991</v>
      </c>
      <c r="E41" s="177">
        <v>105.991</v>
      </c>
      <c r="F41" s="96">
        <v>82.126999999999995</v>
      </c>
      <c r="G41" s="141">
        <v>105.991</v>
      </c>
      <c r="H41" s="177">
        <v>23.864000000000004</v>
      </c>
      <c r="J41" s="745"/>
      <c r="K41" s="745"/>
      <c r="L41" s="745"/>
      <c r="M41" s="745"/>
      <c r="N41" s="745"/>
      <c r="O41" s="745"/>
      <c r="P41" s="745"/>
      <c r="Q41" s="745"/>
      <c r="R41" s="745"/>
      <c r="S41" s="745"/>
      <c r="T41" s="745"/>
      <c r="U41" s="745"/>
      <c r="V41" s="745"/>
    </row>
    <row r="42" spans="1:22" x14ac:dyDescent="0.2">
      <c r="A42" s="399"/>
      <c r="B42" s="533" t="s">
        <v>598</v>
      </c>
      <c r="C42" s="144">
        <v>110.652</v>
      </c>
      <c r="D42" s="144">
        <v>0</v>
      </c>
      <c r="E42" s="177">
        <v>-110.652</v>
      </c>
      <c r="F42" s="144">
        <v>729.65800000000002</v>
      </c>
      <c r="G42" s="144">
        <v>29.991999999999997</v>
      </c>
      <c r="H42" s="177">
        <v>-699.66600000000005</v>
      </c>
      <c r="J42" s="745"/>
      <c r="K42" s="745"/>
      <c r="L42" s="745"/>
      <c r="M42" s="745"/>
      <c r="N42" s="745"/>
      <c r="O42" s="745"/>
      <c r="P42" s="745"/>
      <c r="Q42" s="745"/>
      <c r="R42" s="745"/>
      <c r="S42" s="745"/>
      <c r="T42" s="745"/>
      <c r="U42" s="745"/>
      <c r="V42" s="745"/>
    </row>
    <row r="43" spans="1:22" x14ac:dyDescent="0.2">
      <c r="A43" s="399"/>
      <c r="B43" s="651" t="s">
        <v>242</v>
      </c>
      <c r="C43" s="141">
        <v>37.062000000000012</v>
      </c>
      <c r="D43" s="144">
        <v>0</v>
      </c>
      <c r="E43" s="177">
        <v>-37.062000000000012</v>
      </c>
      <c r="F43" s="141">
        <v>50.110000000000127</v>
      </c>
      <c r="G43" s="144">
        <v>0.68999999999999773</v>
      </c>
      <c r="H43" s="179">
        <v>-49.42000000000013</v>
      </c>
      <c r="J43" s="745"/>
      <c r="K43" s="745"/>
      <c r="L43" s="745"/>
      <c r="M43" s="745"/>
      <c r="N43" s="745"/>
      <c r="O43" s="745"/>
      <c r="P43" s="745"/>
      <c r="Q43" s="745"/>
      <c r="R43" s="745"/>
      <c r="S43" s="745"/>
      <c r="T43" s="745"/>
      <c r="U43" s="745"/>
      <c r="V43" s="745"/>
    </row>
    <row r="44" spans="1:22" x14ac:dyDescent="0.2">
      <c r="A44" s="486" t="s">
        <v>455</v>
      </c>
      <c r="B44" s="476"/>
      <c r="C44" s="146">
        <v>237.096</v>
      </c>
      <c r="D44" s="721">
        <v>136.45099999999999</v>
      </c>
      <c r="E44" s="178">
        <v>-100.64500000000001</v>
      </c>
      <c r="F44" s="146">
        <v>1686.375</v>
      </c>
      <c r="G44" s="146">
        <v>284.03500000000003</v>
      </c>
      <c r="H44" s="178">
        <v>-1402.34</v>
      </c>
      <c r="J44" s="745"/>
      <c r="K44" s="745"/>
      <c r="L44" s="745"/>
      <c r="M44" s="745"/>
      <c r="N44" s="745"/>
      <c r="O44" s="745"/>
      <c r="P44" s="745"/>
      <c r="Q44" s="745"/>
      <c r="R44" s="745"/>
      <c r="S44" s="745"/>
      <c r="T44" s="745"/>
      <c r="U44" s="745"/>
      <c r="V44" s="745"/>
    </row>
    <row r="45" spans="1:22" x14ac:dyDescent="0.2">
      <c r="A45" s="150" t="s">
        <v>114</v>
      </c>
      <c r="B45" s="150"/>
      <c r="C45" s="150">
        <v>1879.4440000000002</v>
      </c>
      <c r="D45" s="180">
        <v>1867.7960000000003</v>
      </c>
      <c r="E45" s="150">
        <v>-11.647999999999911</v>
      </c>
      <c r="F45" s="150">
        <v>20895.531999999999</v>
      </c>
      <c r="G45" s="180">
        <v>19769.121999999996</v>
      </c>
      <c r="H45" s="150">
        <v>-1126.4100000000035</v>
      </c>
      <c r="J45" s="745"/>
      <c r="K45" s="745"/>
      <c r="L45" s="745"/>
      <c r="M45" s="745"/>
      <c r="N45" s="745"/>
      <c r="O45" s="745"/>
      <c r="P45" s="745"/>
      <c r="Q45" s="745"/>
      <c r="R45" s="745"/>
      <c r="S45" s="745"/>
      <c r="T45" s="745"/>
      <c r="U45" s="745"/>
      <c r="V45" s="745"/>
    </row>
    <row r="46" spans="1:22" x14ac:dyDescent="0.2">
      <c r="A46" s="225" t="s">
        <v>440</v>
      </c>
      <c r="B46" s="152"/>
      <c r="C46" s="152">
        <v>281.95499999999998</v>
      </c>
      <c r="D46" s="733">
        <v>36.648000000000003</v>
      </c>
      <c r="E46" s="152">
        <v>-245.30699999999999</v>
      </c>
      <c r="F46" s="152">
        <v>3301.2860000000005</v>
      </c>
      <c r="G46" s="152">
        <v>760.35500000000002</v>
      </c>
      <c r="H46" s="152">
        <v>-2540.9310000000005</v>
      </c>
      <c r="J46" s="745"/>
      <c r="K46" s="745"/>
      <c r="L46" s="745"/>
      <c r="M46" s="745"/>
      <c r="N46" s="745"/>
      <c r="O46" s="745"/>
      <c r="P46" s="745"/>
      <c r="Q46" s="745"/>
      <c r="R46" s="745"/>
      <c r="S46" s="745"/>
      <c r="T46" s="745"/>
      <c r="U46" s="745"/>
      <c r="V46" s="745"/>
    </row>
    <row r="47" spans="1:22" x14ac:dyDescent="0.2">
      <c r="A47" s="225" t="s">
        <v>441</v>
      </c>
      <c r="B47" s="152"/>
      <c r="C47" s="152">
        <v>1597.4890000000003</v>
      </c>
      <c r="D47" s="697">
        <v>1831.1480000000004</v>
      </c>
      <c r="E47" s="152">
        <v>233.65900000000011</v>
      </c>
      <c r="F47" s="152">
        <v>17594.245999999999</v>
      </c>
      <c r="G47" s="152">
        <v>19008.766999999996</v>
      </c>
      <c r="H47" s="152">
        <v>1414.520999999997</v>
      </c>
      <c r="J47" s="745"/>
      <c r="K47" s="745"/>
      <c r="L47" s="745"/>
      <c r="M47" s="745"/>
      <c r="N47" s="745"/>
      <c r="O47" s="745"/>
      <c r="P47" s="745"/>
      <c r="Q47" s="745"/>
      <c r="R47" s="745"/>
      <c r="S47" s="745"/>
      <c r="T47" s="745"/>
      <c r="U47" s="745"/>
      <c r="V47" s="745"/>
    </row>
    <row r="48" spans="1:22" x14ac:dyDescent="0.2">
      <c r="A48" s="480" t="s">
        <v>442</v>
      </c>
      <c r="B48" s="154"/>
      <c r="C48" s="154">
        <v>1018.2460000000001</v>
      </c>
      <c r="D48" s="154">
        <v>836.39099999999996</v>
      </c>
      <c r="E48" s="154">
        <v>-181.85500000000013</v>
      </c>
      <c r="F48" s="154">
        <v>12437.003000000001</v>
      </c>
      <c r="G48" s="154">
        <v>10381.561</v>
      </c>
      <c r="H48" s="154">
        <v>-2055.4420000000009</v>
      </c>
      <c r="J48" s="745"/>
      <c r="K48" s="745"/>
      <c r="L48" s="745"/>
      <c r="M48" s="745"/>
      <c r="N48" s="745"/>
      <c r="O48" s="745"/>
      <c r="P48" s="745"/>
      <c r="Q48" s="745"/>
      <c r="R48" s="745"/>
      <c r="S48" s="745"/>
      <c r="T48" s="745"/>
      <c r="U48" s="745"/>
      <c r="V48" s="745"/>
    </row>
    <row r="49" spans="1:147" x14ac:dyDescent="0.2">
      <c r="A49" s="480" t="s">
        <v>443</v>
      </c>
      <c r="B49" s="154"/>
      <c r="C49" s="154">
        <v>861.19800000000009</v>
      </c>
      <c r="D49" s="154">
        <v>1031.4050000000002</v>
      </c>
      <c r="E49" s="154">
        <v>170.20700000000011</v>
      </c>
      <c r="F49" s="154">
        <v>8458.5289999999986</v>
      </c>
      <c r="G49" s="154">
        <v>9387.5609999999961</v>
      </c>
      <c r="H49" s="154">
        <v>929.03199999999742</v>
      </c>
      <c r="J49" s="745"/>
      <c r="K49" s="745"/>
      <c r="L49" s="745"/>
      <c r="M49" s="745"/>
      <c r="N49" s="745"/>
      <c r="O49" s="745"/>
      <c r="P49" s="745"/>
      <c r="Q49" s="745"/>
      <c r="R49" s="745"/>
      <c r="S49" s="745"/>
      <c r="T49" s="745"/>
      <c r="U49" s="745"/>
      <c r="V49" s="745"/>
    </row>
    <row r="50" spans="1:147" x14ac:dyDescent="0.2">
      <c r="A50" s="481" t="s">
        <v>444</v>
      </c>
      <c r="B50" s="478"/>
      <c r="C50" s="478">
        <v>674.221</v>
      </c>
      <c r="D50" s="466">
        <v>791.91200000000003</v>
      </c>
      <c r="E50" s="479">
        <v>117.69100000000003</v>
      </c>
      <c r="F50" s="479">
        <v>9030.7280000000028</v>
      </c>
      <c r="G50" s="479">
        <v>8751.7020000000011</v>
      </c>
      <c r="H50" s="479">
        <v>-279.02600000000166</v>
      </c>
      <c r="J50" s="745"/>
      <c r="K50" s="745"/>
      <c r="L50" s="745"/>
      <c r="M50" s="745"/>
      <c r="N50" s="745"/>
      <c r="O50" s="745"/>
      <c r="P50" s="745"/>
      <c r="Q50" s="745"/>
      <c r="R50" s="745"/>
      <c r="S50" s="745"/>
      <c r="T50" s="745"/>
      <c r="U50" s="745"/>
      <c r="V50" s="745"/>
    </row>
    <row r="51" spans="1:147" x14ac:dyDescent="0.2">
      <c r="B51" s="84"/>
      <c r="C51" s="84"/>
      <c r="D51" s="84"/>
      <c r="E51" s="84"/>
      <c r="F51" s="84"/>
      <c r="G51" s="84"/>
      <c r="H51" s="161" t="s">
        <v>220</v>
      </c>
    </row>
    <row r="52" spans="1:147" x14ac:dyDescent="0.2">
      <c r="A52" s="428" t="s">
        <v>527</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A53" s="428"/>
      <c r="B53" s="84"/>
      <c r="C53" s="84"/>
      <c r="D53" s="84"/>
      <c r="E53" s="84"/>
      <c r="F53" s="84"/>
      <c r="G53" s="84"/>
      <c r="H53" s="84"/>
    </row>
    <row r="54" spans="1:147" x14ac:dyDescent="0.2">
      <c r="A54" s="428"/>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38" priority="144" operator="between">
      <formula>0</formula>
      <formula>0.5</formula>
    </cfRule>
    <cfRule type="cellIs" dxfId="137" priority="145" operator="between">
      <formula>0</formula>
      <formula>0.49</formula>
    </cfRule>
  </conditionalFormatting>
  <conditionalFormatting sqref="C20:C23">
    <cfRule type="cellIs" dxfId="136" priority="20" operator="between">
      <formula>0</formula>
      <formula>0.5</formula>
    </cfRule>
    <cfRule type="cellIs" dxfId="135" priority="21" operator="between">
      <formula>0</formula>
      <formula>0.49</formula>
    </cfRule>
  </conditionalFormatting>
  <conditionalFormatting sqref="C28:C30">
    <cfRule type="cellIs" dxfId="134" priority="10" operator="between">
      <formula>0</formula>
      <formula>0.5</formula>
    </cfRule>
    <cfRule type="cellIs" dxfId="133" priority="11" operator="between">
      <formula>0</formula>
      <formula>0.49</formula>
    </cfRule>
  </conditionalFormatting>
  <conditionalFormatting sqref="C34">
    <cfRule type="cellIs" dxfId="132" priority="32" operator="between">
      <formula>0</formula>
      <formula>0.5</formula>
    </cfRule>
    <cfRule type="cellIs" dxfId="131" priority="33" operator="between">
      <formula>0</formula>
      <formula>0.49</formula>
    </cfRule>
  </conditionalFormatting>
  <conditionalFormatting sqref="D16">
    <cfRule type="cellIs" dxfId="130" priority="64" operator="between">
      <formula>0</formula>
      <formula>0.5</formula>
    </cfRule>
    <cfRule type="cellIs" dxfId="129" priority="65" operator="between">
      <formula>0</formula>
      <formula>0.49</formula>
    </cfRule>
  </conditionalFormatting>
  <conditionalFormatting sqref="D28">
    <cfRule type="cellIs" dxfId="128" priority="3" operator="between">
      <formula>0</formula>
      <formula>0.5</formula>
    </cfRule>
    <cfRule type="cellIs" dxfId="127" priority="4" operator="between">
      <formula>0</formula>
      <formula>0.49</formula>
    </cfRule>
  </conditionalFormatting>
  <conditionalFormatting sqref="D36">
    <cfRule type="cellIs" dxfId="126" priority="17" operator="between">
      <formula>0</formula>
      <formula>0.49</formula>
    </cfRule>
  </conditionalFormatting>
  <conditionalFormatting sqref="D44">
    <cfRule type="cellIs" dxfId="125" priority="40" operator="between">
      <formula>0</formula>
      <formula>0.5</formula>
    </cfRule>
    <cfRule type="cellIs" dxfId="124" priority="41" operator="between">
      <formula>0</formula>
      <formula>0.49</formula>
    </cfRule>
  </conditionalFormatting>
  <conditionalFormatting sqref="D7:E7">
    <cfRule type="cellIs" dxfId="123" priority="108" operator="between">
      <formula>0</formula>
      <formula>0.5</formula>
    </cfRule>
    <cfRule type="cellIs" dxfId="122" priority="109" operator="between">
      <formula>0</formula>
      <formula>0.49</formula>
    </cfRule>
  </conditionalFormatting>
  <conditionalFormatting sqref="D17:E17">
    <cfRule type="cellIs" dxfId="121" priority="35" operator="between">
      <formula>0</formula>
      <formula>0.49</formula>
    </cfRule>
    <cfRule type="cellIs" dxfId="120" priority="34" operator="between">
      <formula>0</formula>
      <formula>0.5</formula>
    </cfRule>
  </conditionalFormatting>
  <conditionalFormatting sqref="D22:E23">
    <cfRule type="cellIs" dxfId="119" priority="113" operator="between">
      <formula>0</formula>
      <formula>0.49</formula>
    </cfRule>
    <cfRule type="cellIs" dxfId="118" priority="112" operator="between">
      <formula>0</formula>
      <formula>0.5</formula>
    </cfRule>
  </conditionalFormatting>
  <conditionalFormatting sqref="D35:E35">
    <cfRule type="cellIs" dxfId="117" priority="149" operator="between">
      <formula>0</formula>
      <formula>0.49</formula>
    </cfRule>
  </conditionalFormatting>
  <conditionalFormatting sqref="D35:E36">
    <cfRule type="cellIs" dxfId="116" priority="16" operator="between">
      <formula>0</formula>
      <formula>0.5</formula>
    </cfRule>
  </conditionalFormatting>
  <conditionalFormatting sqref="D39:E39">
    <cfRule type="cellIs" dxfId="115" priority="1" operator="between">
      <formula>0</formula>
      <formula>0.5</formula>
    </cfRule>
    <cfRule type="cellIs" dxfId="114" priority="2" operator="between">
      <formula>0</formula>
      <formula>0.49</formula>
    </cfRule>
  </conditionalFormatting>
  <conditionalFormatting sqref="E30">
    <cfRule type="cellIs" dxfId="113" priority="18" operator="between">
      <formula>0</formula>
      <formula>0.5</formula>
    </cfRule>
    <cfRule type="cellIs" dxfId="112" priority="19" operator="between">
      <formula>-0.49</formula>
      <formula>0.49</formula>
    </cfRule>
  </conditionalFormatting>
  <conditionalFormatting sqref="E34">
    <cfRule type="cellIs" dxfId="111" priority="39" operator="between">
      <formula>0</formula>
      <formula>0.49</formula>
    </cfRule>
    <cfRule type="cellIs" dxfId="110" priority="38" operator="between">
      <formula>0</formula>
      <formula>0.5</formula>
    </cfRule>
  </conditionalFormatting>
  <conditionalFormatting sqref="E36">
    <cfRule type="cellIs" dxfId="109" priority="63" operator="between">
      <formula>-0.49</formula>
      <formula>0</formula>
    </cfRule>
  </conditionalFormatting>
  <conditionalFormatting sqref="E38">
    <cfRule type="cellIs" dxfId="108" priority="7" operator="between">
      <formula>0</formula>
      <formula>0.5</formula>
    </cfRule>
    <cfRule type="cellIs" dxfId="107" priority="8" operator="between">
      <formula>0</formula>
      <formula>0.49</formula>
    </cfRule>
  </conditionalFormatting>
  <conditionalFormatting sqref="F40:F41">
    <cfRule type="cellIs" dxfId="106" priority="68" operator="between">
      <formula>0</formula>
      <formula>0.5</formula>
    </cfRule>
    <cfRule type="cellIs" dxfId="105" priority="69" operator="between">
      <formula>0</formula>
      <formula>0.49</formula>
    </cfRule>
  </conditionalFormatting>
  <conditionalFormatting sqref="F43">
    <cfRule type="cellIs" dxfId="104" priority="22" operator="between">
      <formula>0</formula>
      <formula>0.5</formula>
    </cfRule>
    <cfRule type="cellIs" dxfId="103" priority="23" operator="between">
      <formula>0</formula>
      <formula>0.49</formula>
    </cfRule>
  </conditionalFormatting>
  <conditionalFormatting sqref="G22">
    <cfRule type="cellIs" dxfId="102" priority="162" operator="between">
      <formula>0</formula>
      <formula>0.5</formula>
    </cfRule>
    <cfRule type="cellIs" dxfId="101" priority="163" operator="between">
      <formula>0</formula>
      <formula>0.49</formula>
    </cfRule>
  </conditionalFormatting>
  <conditionalFormatting sqref="G27:G28">
    <cfRule type="cellIs" dxfId="100" priority="58" operator="between">
      <formula>0</formula>
      <formula>0.5</formula>
    </cfRule>
    <cfRule type="cellIs" dxfId="99" priority="59" operator="between">
      <formula>0</formula>
      <formula>0.49</formula>
    </cfRule>
  </conditionalFormatting>
  <conditionalFormatting sqref="G39:G40">
    <cfRule type="cellIs" dxfId="98" priority="25" operator="between">
      <formula>0</formula>
      <formula>0.49</formula>
    </cfRule>
    <cfRule type="cellIs" dxfId="97" priority="24"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9">
        <f>INDICE!A3</f>
        <v>45869</v>
      </c>
      <c r="C3" s="780"/>
      <c r="D3" s="780" t="s">
        <v>115</v>
      </c>
      <c r="E3" s="780"/>
      <c r="F3" s="780" t="s">
        <v>116</v>
      </c>
      <c r="G3" s="780"/>
      <c r="H3" s="780"/>
    </row>
    <row r="4" spans="1:8" x14ac:dyDescent="0.2">
      <c r="A4" s="66"/>
      <c r="B4" s="82" t="s">
        <v>47</v>
      </c>
      <c r="C4" s="82" t="s">
        <v>445</v>
      </c>
      <c r="D4" s="82" t="s">
        <v>47</v>
      </c>
      <c r="E4" s="82" t="s">
        <v>445</v>
      </c>
      <c r="F4" s="82" t="s">
        <v>47</v>
      </c>
      <c r="G4" s="83" t="s">
        <v>445</v>
      </c>
      <c r="H4" s="83" t="s">
        <v>121</v>
      </c>
    </row>
    <row r="5" spans="1:8" x14ac:dyDescent="0.2">
      <c r="A5" t="s">
        <v>591</v>
      </c>
      <c r="B5" s="724">
        <v>0</v>
      </c>
      <c r="C5" s="73" t="s">
        <v>142</v>
      </c>
      <c r="D5" s="725">
        <v>0.82799999999999996</v>
      </c>
      <c r="E5" s="73">
        <v>255.36480686695279</v>
      </c>
      <c r="F5" s="725">
        <v>1.19354</v>
      </c>
      <c r="G5" s="187">
        <v>106.49480968858131</v>
      </c>
      <c r="H5" s="474">
        <v>100</v>
      </c>
    </row>
    <row r="6" spans="1:8" x14ac:dyDescent="0.2">
      <c r="A6" s="188" t="s">
        <v>244</v>
      </c>
      <c r="B6" s="732" t="s">
        <v>142</v>
      </c>
      <c r="C6" s="718" t="s">
        <v>142</v>
      </c>
      <c r="D6" s="723">
        <v>0.82799999999999996</v>
      </c>
      <c r="E6" s="718">
        <v>255.36480686695279</v>
      </c>
      <c r="F6" s="726">
        <v>1.19354</v>
      </c>
      <c r="G6" s="188">
        <v>106.49480968858131</v>
      </c>
      <c r="H6" s="188">
        <v>100</v>
      </c>
    </row>
    <row r="7" spans="1:8" x14ac:dyDescent="0.2">
      <c r="A7" s="557" t="s">
        <v>245</v>
      </c>
      <c r="B7" s="679">
        <v>0</v>
      </c>
      <c r="C7" s="620"/>
      <c r="D7" s="679">
        <f>D6/'Consumo PP'!D11*100</f>
        <v>2.3759378488653182E-3</v>
      </c>
      <c r="E7" s="620"/>
      <c r="F7" s="679">
        <f>F6/'Consumo PP'!F11*100</f>
        <v>1.9917013611957918E-3</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28"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
    <cfRule type="cellIs" dxfId="96"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83">
        <f>INDICE!A3</f>
        <v>45869</v>
      </c>
      <c r="C3" s="783"/>
      <c r="D3" s="781" t="s">
        <v>115</v>
      </c>
      <c r="E3" s="781"/>
      <c r="F3" s="781" t="s">
        <v>116</v>
      </c>
      <c r="G3" s="781"/>
    </row>
    <row r="4" spans="1:7" x14ac:dyDescent="0.2">
      <c r="A4" s="66"/>
      <c r="B4" s="608" t="s">
        <v>47</v>
      </c>
      <c r="C4" s="196" t="s">
        <v>445</v>
      </c>
      <c r="D4" s="608" t="s">
        <v>47</v>
      </c>
      <c r="E4" s="196" t="s">
        <v>445</v>
      </c>
      <c r="F4" s="608" t="s">
        <v>47</v>
      </c>
      <c r="G4" s="196" t="s">
        <v>445</v>
      </c>
    </row>
    <row r="5" spans="1:7" ht="15" x14ac:dyDescent="0.25">
      <c r="A5" s="415" t="s">
        <v>114</v>
      </c>
      <c r="B5" s="418">
        <v>5644.1980000000003</v>
      </c>
      <c r="C5" s="416">
        <v>0.83496785417531416</v>
      </c>
      <c r="D5" s="417">
        <v>35422.589999999997</v>
      </c>
      <c r="E5" s="416">
        <v>-8.0619683469237504</v>
      </c>
      <c r="F5" s="419">
        <v>61907.826000000001</v>
      </c>
      <c r="G5" s="416">
        <v>-5.2074727737144997</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conditionalFormatting sqref="C5">
    <cfRule type="cellIs" dxfId="95" priority="1" operator="between">
      <formula>-0.03</formula>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659</v>
      </c>
      <c r="B1" s="3"/>
      <c r="C1" s="3"/>
      <c r="D1" s="3"/>
      <c r="E1" s="3"/>
      <c r="F1" s="3"/>
      <c r="G1" s="3"/>
    </row>
    <row r="2" spans="1:8" ht="15.75" x14ac:dyDescent="0.25">
      <c r="A2" s="2"/>
      <c r="B2" s="89"/>
      <c r="C2" s="3"/>
      <c r="D2" s="3"/>
      <c r="E2" s="3"/>
      <c r="F2" s="3"/>
      <c r="G2" s="3"/>
      <c r="H2" s="55" t="s">
        <v>151</v>
      </c>
    </row>
    <row r="3" spans="1:8" x14ac:dyDescent="0.2">
      <c r="A3" s="70"/>
      <c r="B3" s="779">
        <f>INDICE!A3</f>
        <v>45869</v>
      </c>
      <c r="C3" s="780"/>
      <c r="D3" s="780" t="s">
        <v>115</v>
      </c>
      <c r="E3" s="780"/>
      <c r="F3" s="780" t="s">
        <v>116</v>
      </c>
      <c r="G3" s="780"/>
      <c r="H3" s="780"/>
    </row>
    <row r="4" spans="1:8" x14ac:dyDescent="0.2">
      <c r="A4" s="66"/>
      <c r="B4" s="63" t="s">
        <v>47</v>
      </c>
      <c r="C4" s="63" t="s">
        <v>417</v>
      </c>
      <c r="D4" s="63" t="s">
        <v>47</v>
      </c>
      <c r="E4" s="63" t="s">
        <v>417</v>
      </c>
      <c r="F4" s="63" t="s">
        <v>47</v>
      </c>
      <c r="G4" s="64" t="s">
        <v>417</v>
      </c>
      <c r="H4" s="64" t="s">
        <v>121</v>
      </c>
    </row>
    <row r="5" spans="1:8" x14ac:dyDescent="0.2">
      <c r="A5" s="3" t="s">
        <v>509</v>
      </c>
      <c r="B5" s="300">
        <v>90.35</v>
      </c>
      <c r="C5" s="72">
        <v>-19.390094840430756</v>
      </c>
      <c r="D5" s="71">
        <v>695.26300000000003</v>
      </c>
      <c r="E5" s="72">
        <v>-3.12529173337344</v>
      </c>
      <c r="F5" s="71">
        <v>1230.3620000000001</v>
      </c>
      <c r="G5" s="72">
        <v>-4.4128832168109193</v>
      </c>
      <c r="H5" s="303">
        <v>2.0264427321191869</v>
      </c>
    </row>
    <row r="6" spans="1:8" x14ac:dyDescent="0.2">
      <c r="A6" s="3" t="s">
        <v>48</v>
      </c>
      <c r="B6" s="301">
        <v>864.31600000000003</v>
      </c>
      <c r="C6" s="59">
        <v>-2.4640270111978571</v>
      </c>
      <c r="D6" s="58">
        <v>5295.6189999999997</v>
      </c>
      <c r="E6" s="59">
        <v>-6.7217322823272738</v>
      </c>
      <c r="F6" s="58">
        <v>9379.3790000000008</v>
      </c>
      <c r="G6" s="59">
        <v>-3.3817692608009695</v>
      </c>
      <c r="H6" s="304">
        <v>15.448115600401612</v>
      </c>
    </row>
    <row r="7" spans="1:8" x14ac:dyDescent="0.2">
      <c r="A7" s="3" t="s">
        <v>49</v>
      </c>
      <c r="B7" s="301">
        <v>898.1160000000001</v>
      </c>
      <c r="C7" s="59">
        <v>-0.65121465304869897</v>
      </c>
      <c r="D7" s="58">
        <v>5506.9790000000003</v>
      </c>
      <c r="E7" s="73">
        <v>-10.657206601820009</v>
      </c>
      <c r="F7" s="58">
        <v>9719.8849999999984</v>
      </c>
      <c r="G7" s="59">
        <v>-8.3100992903948043</v>
      </c>
      <c r="H7" s="304">
        <v>16.00893908888953</v>
      </c>
    </row>
    <row r="8" spans="1:8" x14ac:dyDescent="0.2">
      <c r="A8" s="3" t="s">
        <v>122</v>
      </c>
      <c r="B8" s="301">
        <v>2318.4610000000007</v>
      </c>
      <c r="C8" s="73">
        <v>7.7510989077382906</v>
      </c>
      <c r="D8" s="58">
        <v>14114.488000000001</v>
      </c>
      <c r="E8" s="59">
        <v>-6.7995973385251833</v>
      </c>
      <c r="F8" s="58">
        <v>24430.287</v>
      </c>
      <c r="G8" s="59">
        <v>-5.6275781176604216</v>
      </c>
      <c r="H8" s="304">
        <v>40.237407799278472</v>
      </c>
    </row>
    <row r="9" spans="1:8" x14ac:dyDescent="0.2">
      <c r="A9" s="3" t="s">
        <v>123</v>
      </c>
      <c r="B9" s="301">
        <v>363.48900000000003</v>
      </c>
      <c r="C9" s="59">
        <v>-12.702369716051948</v>
      </c>
      <c r="D9" s="58">
        <v>2196.8959999999997</v>
      </c>
      <c r="E9" s="59">
        <v>-24.711030202004697</v>
      </c>
      <c r="F9" s="58">
        <v>3936.01</v>
      </c>
      <c r="G9" s="73">
        <v>-19.800782062642831</v>
      </c>
      <c r="H9" s="304">
        <v>6.4827252938959763</v>
      </c>
    </row>
    <row r="10" spans="1:8" x14ac:dyDescent="0.2">
      <c r="A10" s="66" t="s">
        <v>583</v>
      </c>
      <c r="B10" s="302">
        <v>1045.883</v>
      </c>
      <c r="C10" s="75">
        <v>-2.186644271199595</v>
      </c>
      <c r="D10" s="74">
        <v>6898.1099999999988</v>
      </c>
      <c r="E10" s="75">
        <v>1.7872541606979295</v>
      </c>
      <c r="F10" s="74">
        <v>12019.436999999998</v>
      </c>
      <c r="G10" s="75">
        <v>5.5990964792209432</v>
      </c>
      <c r="H10" s="305">
        <v>19.796369485415219</v>
      </c>
    </row>
    <row r="11" spans="1:8" x14ac:dyDescent="0.2">
      <c r="A11" s="76" t="s">
        <v>114</v>
      </c>
      <c r="B11" s="77">
        <v>5580.6149999999998</v>
      </c>
      <c r="C11" s="78">
        <v>0.74108747225863492</v>
      </c>
      <c r="D11" s="77">
        <v>34707.355000000003</v>
      </c>
      <c r="E11" s="78">
        <v>-7.1945507418035985</v>
      </c>
      <c r="F11" s="77">
        <v>60715.360000000001</v>
      </c>
      <c r="G11" s="78">
        <v>-4.7941084249666019</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94" priority="3" operator="between">
      <formula>-0.5</formula>
      <formula>0.5</formula>
    </cfRule>
    <cfRule type="cellIs" dxfId="93" priority="4" operator="between">
      <formula>0</formula>
      <formula>0.49</formula>
    </cfRule>
  </conditionalFormatting>
  <conditionalFormatting sqref="E7">
    <cfRule type="cellIs" dxfId="92" priority="1" operator="between">
      <formula>0</formula>
      <formula>0.5</formula>
    </cfRule>
    <cfRule type="cellIs" dxfId="91"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802">
        <f>INDICE!A3</f>
        <v>45869</v>
      </c>
      <c r="B3" s="802">
        <v>41671</v>
      </c>
      <c r="C3" s="803">
        <v>41671</v>
      </c>
      <c r="D3" s="802">
        <v>41671</v>
      </c>
      <c r="E3" s="802">
        <v>41671</v>
      </c>
      <c r="F3" s="15"/>
    </row>
    <row r="4" spans="1:7" x14ac:dyDescent="0.2">
      <c r="A4" s="18" t="s">
        <v>30</v>
      </c>
      <c r="B4" s="730">
        <v>0</v>
      </c>
      <c r="C4" s="421"/>
      <c r="D4" s="15" t="s">
        <v>248</v>
      </c>
      <c r="E4" s="232">
        <v>5580.6149999999998</v>
      </c>
    </row>
    <row r="5" spans="1:7" x14ac:dyDescent="0.2">
      <c r="A5" s="18" t="s">
        <v>249</v>
      </c>
      <c r="B5" s="233">
        <v>5834.3440000000001</v>
      </c>
      <c r="C5" s="232"/>
      <c r="D5" s="18" t="s">
        <v>250</v>
      </c>
      <c r="E5" s="233">
        <v>-346.24400000000003</v>
      </c>
    </row>
    <row r="6" spans="1:7" x14ac:dyDescent="0.2">
      <c r="A6" s="18" t="s">
        <v>469</v>
      </c>
      <c r="B6" s="233">
        <v>126.97199999999999</v>
      </c>
      <c r="C6" s="232"/>
      <c r="D6" s="18" t="s">
        <v>251</v>
      </c>
      <c r="E6" s="233">
        <v>178.11571000000004</v>
      </c>
    </row>
    <row r="7" spans="1:7" x14ac:dyDescent="0.2">
      <c r="A7" s="18" t="s">
        <v>470</v>
      </c>
      <c r="B7" s="233">
        <v>123.58000000000027</v>
      </c>
      <c r="C7" s="232"/>
      <c r="D7" s="18" t="s">
        <v>471</v>
      </c>
      <c r="E7" s="233">
        <v>1879.444</v>
      </c>
    </row>
    <row r="8" spans="1:7" x14ac:dyDescent="0.2">
      <c r="A8" s="18" t="s">
        <v>472</v>
      </c>
      <c r="B8" s="233">
        <v>-440.69799999999998</v>
      </c>
      <c r="C8" s="232"/>
      <c r="D8" s="18" t="s">
        <v>473</v>
      </c>
      <c r="E8" s="233">
        <v>-1867.796</v>
      </c>
    </row>
    <row r="9" spans="1:7" x14ac:dyDescent="0.2">
      <c r="A9" s="173" t="s">
        <v>58</v>
      </c>
      <c r="B9" s="174">
        <v>5644.1980000000003</v>
      </c>
      <c r="C9" s="232"/>
      <c r="D9" s="18" t="s">
        <v>253</v>
      </c>
      <c r="E9" s="233">
        <v>-104.997</v>
      </c>
    </row>
    <row r="10" spans="1:7" x14ac:dyDescent="0.2">
      <c r="A10" s="18" t="s">
        <v>252</v>
      </c>
      <c r="B10" s="233">
        <v>-63.583000000000538</v>
      </c>
      <c r="C10" s="232"/>
      <c r="D10" s="173" t="s">
        <v>474</v>
      </c>
      <c r="E10" s="174">
        <v>5319.13771</v>
      </c>
      <c r="G10" s="493"/>
    </row>
    <row r="11" spans="1:7" x14ac:dyDescent="0.2">
      <c r="A11" s="173" t="s">
        <v>248</v>
      </c>
      <c r="B11" s="174">
        <v>5580.6149999999998</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9" t="s">
        <v>476</v>
      </c>
      <c r="B1" s="769"/>
      <c r="C1" s="769"/>
      <c r="D1" s="769"/>
      <c r="E1" s="191"/>
      <c r="F1" s="191"/>
      <c r="G1" s="6"/>
      <c r="H1" s="6"/>
      <c r="I1" s="6"/>
      <c r="J1" s="6"/>
    </row>
    <row r="2" spans="1:10" ht="14.25" customHeight="1" x14ac:dyDescent="0.2">
      <c r="A2" s="769"/>
      <c r="B2" s="769"/>
      <c r="C2" s="769"/>
      <c r="D2" s="769"/>
      <c r="E2" s="191"/>
      <c r="F2" s="191"/>
      <c r="G2" s="6"/>
      <c r="H2" s="6"/>
      <c r="I2" s="6"/>
      <c r="J2" s="6"/>
    </row>
    <row r="3" spans="1:10" ht="14.25" customHeight="1" x14ac:dyDescent="0.2">
      <c r="A3" s="53"/>
      <c r="B3" s="53"/>
      <c r="C3" s="53"/>
      <c r="D3" s="55" t="s">
        <v>254</v>
      </c>
    </row>
    <row r="4" spans="1:10" ht="14.25" customHeight="1" x14ac:dyDescent="0.2">
      <c r="A4" s="192"/>
      <c r="B4" s="192"/>
      <c r="C4" s="193" t="s">
        <v>578</v>
      </c>
      <c r="D4" s="193" t="s">
        <v>579</v>
      </c>
    </row>
    <row r="5" spans="1:10" ht="14.25" customHeight="1" x14ac:dyDescent="0.2">
      <c r="A5" s="804">
        <v>2021</v>
      </c>
      <c r="B5" s="737" t="s">
        <v>601</v>
      </c>
      <c r="C5" s="738">
        <v>15.37</v>
      </c>
      <c r="D5" s="196">
        <v>4.9863387978141978</v>
      </c>
    </row>
    <row r="6" spans="1:10" ht="14.25" customHeight="1" x14ac:dyDescent="0.2">
      <c r="A6" s="805" t="s">
        <v>505</v>
      </c>
      <c r="B6" s="194" t="s">
        <v>603</v>
      </c>
      <c r="C6" s="688">
        <v>16.12</v>
      </c>
      <c r="D6" s="195">
        <v>4.8796356538711896</v>
      </c>
    </row>
    <row r="7" spans="1:10" ht="14.25" customHeight="1" x14ac:dyDescent="0.2">
      <c r="A7" s="806" t="s">
        <v>505</v>
      </c>
      <c r="B7" s="734" t="s">
        <v>619</v>
      </c>
      <c r="C7" s="617">
        <v>16.920000000000002</v>
      </c>
      <c r="D7" s="197">
        <v>4.9627791563275476</v>
      </c>
    </row>
    <row r="8" spans="1:10" ht="14.25" customHeight="1" x14ac:dyDescent="0.2">
      <c r="A8" s="807">
        <v>2022</v>
      </c>
      <c r="B8" s="194" t="s">
        <v>626</v>
      </c>
      <c r="C8" s="688">
        <v>17.75</v>
      </c>
      <c r="D8" s="195">
        <v>4.905437352245853</v>
      </c>
    </row>
    <row r="9" spans="1:10" ht="14.25" customHeight="1" x14ac:dyDescent="0.2">
      <c r="A9" s="808"/>
      <c r="B9" s="194" t="s">
        <v>628</v>
      </c>
      <c r="C9" s="688">
        <v>18.63</v>
      </c>
      <c r="D9" s="195">
        <v>4.9577464788732337</v>
      </c>
    </row>
    <row r="10" spans="1:10" ht="14.25" customHeight="1" x14ac:dyDescent="0.2">
      <c r="A10" s="808"/>
      <c r="B10" s="194" t="s">
        <v>635</v>
      </c>
      <c r="C10" s="688">
        <v>19.55</v>
      </c>
      <c r="D10" s="195">
        <v>4.9382716049382811</v>
      </c>
    </row>
    <row r="11" spans="1:10" ht="14.25" customHeight="1" x14ac:dyDescent="0.2">
      <c r="A11" s="809"/>
      <c r="B11" s="194" t="s">
        <v>634</v>
      </c>
      <c r="C11" s="688">
        <v>18.579999999999998</v>
      </c>
      <c r="D11" s="195">
        <v>-4.9616368286445134</v>
      </c>
    </row>
    <row r="12" spans="1:10" ht="14.25" customHeight="1" x14ac:dyDescent="0.2">
      <c r="A12" s="810">
        <v>2023</v>
      </c>
      <c r="B12" s="737" t="s">
        <v>636</v>
      </c>
      <c r="C12" s="738">
        <v>17.66</v>
      </c>
      <c r="D12" s="196">
        <v>-4.9515608180839523</v>
      </c>
    </row>
    <row r="13" spans="1:10" ht="14.25" customHeight="1" x14ac:dyDescent="0.2">
      <c r="A13" s="811"/>
      <c r="B13" s="194" t="s">
        <v>640</v>
      </c>
      <c r="C13" s="688">
        <v>16.79</v>
      </c>
      <c r="D13" s="195">
        <v>-4.9263873159682952</v>
      </c>
    </row>
    <row r="14" spans="1:10" ht="14.25" customHeight="1" x14ac:dyDescent="0.2">
      <c r="A14" s="811"/>
      <c r="B14" s="194" t="s">
        <v>641</v>
      </c>
      <c r="C14" s="688">
        <v>15.96</v>
      </c>
      <c r="D14" s="195">
        <v>-4.9434187016080902</v>
      </c>
    </row>
    <row r="15" spans="1:10" ht="14.25" customHeight="1" x14ac:dyDescent="0.2">
      <c r="A15" s="811"/>
      <c r="B15" s="194" t="s">
        <v>642</v>
      </c>
      <c r="C15" s="688">
        <v>15.18</v>
      </c>
      <c r="D15" s="195">
        <v>-4.8872180451127889</v>
      </c>
    </row>
    <row r="16" spans="1:10" ht="14.25" customHeight="1" x14ac:dyDescent="0.2">
      <c r="A16" s="811"/>
      <c r="B16" s="194" t="s">
        <v>655</v>
      </c>
      <c r="C16" s="688">
        <v>14.43</v>
      </c>
      <c r="D16" s="195">
        <v>-4.9407114624505928</v>
      </c>
      <c r="F16" s="3" t="s">
        <v>365</v>
      </c>
    </row>
    <row r="17" spans="1:4" ht="14.25" customHeight="1" x14ac:dyDescent="0.2">
      <c r="A17" s="812"/>
      <c r="B17" s="734" t="s">
        <v>653</v>
      </c>
      <c r="C17" s="617">
        <v>15.14</v>
      </c>
      <c r="D17" s="197">
        <v>4.9203049203049263</v>
      </c>
    </row>
    <row r="18" spans="1:4" ht="14.25" customHeight="1" x14ac:dyDescent="0.2">
      <c r="A18" s="807">
        <v>2024</v>
      </c>
      <c r="B18" s="194" t="s">
        <v>662</v>
      </c>
      <c r="C18" s="688">
        <v>15.89</v>
      </c>
      <c r="D18" s="195">
        <v>4.9537648612945837</v>
      </c>
    </row>
    <row r="19" spans="1:4" ht="14.25" customHeight="1" x14ac:dyDescent="0.2">
      <c r="A19" s="808" t="s">
        <v>505</v>
      </c>
      <c r="B19" s="194" t="s">
        <v>663</v>
      </c>
      <c r="C19" s="688">
        <v>16.670000000000002</v>
      </c>
      <c r="D19" s="195">
        <v>4.9087476400251804</v>
      </c>
    </row>
    <row r="20" spans="1:4" ht="14.25" customHeight="1" x14ac:dyDescent="0.2">
      <c r="A20" s="808" t="s">
        <v>505</v>
      </c>
      <c r="B20" s="194" t="s">
        <v>664</v>
      </c>
      <c r="C20" s="688">
        <v>16.14</v>
      </c>
      <c r="D20" s="195">
        <v>-3.1793641271745714</v>
      </c>
    </row>
    <row r="21" spans="1:4" ht="14.25" customHeight="1" x14ac:dyDescent="0.2">
      <c r="A21" s="808" t="s">
        <v>505</v>
      </c>
      <c r="B21" s="194" t="s">
        <v>665</v>
      </c>
      <c r="C21" s="688">
        <v>15.34</v>
      </c>
      <c r="D21" s="195">
        <v>-4.9566294919454812</v>
      </c>
    </row>
    <row r="22" spans="1:4" ht="14.25" customHeight="1" x14ac:dyDescent="0.2">
      <c r="A22" s="808" t="s">
        <v>505</v>
      </c>
      <c r="B22" s="194" t="s">
        <v>666</v>
      </c>
      <c r="C22" s="688">
        <v>15.93</v>
      </c>
      <c r="D22" s="195">
        <v>3.8461538461538449</v>
      </c>
    </row>
    <row r="23" spans="1:4" ht="14.25" customHeight="1" x14ac:dyDescent="0.2">
      <c r="A23" s="809" t="s">
        <v>505</v>
      </c>
      <c r="B23" s="734" t="s">
        <v>671</v>
      </c>
      <c r="C23" s="617">
        <v>16.61</v>
      </c>
      <c r="D23" s="197">
        <v>4.2686754551161314</v>
      </c>
    </row>
    <row r="24" spans="1:4" ht="14.25" customHeight="1" x14ac:dyDescent="0.2">
      <c r="A24" s="804">
        <v>2025</v>
      </c>
      <c r="B24" s="750" t="s">
        <v>672</v>
      </c>
      <c r="C24" s="688">
        <v>16.64</v>
      </c>
      <c r="D24" s="196">
        <v>0.18061408789886296</v>
      </c>
    </row>
    <row r="25" spans="1:4" ht="14.25" customHeight="1" x14ac:dyDescent="0.2">
      <c r="A25" s="805" t="s">
        <v>505</v>
      </c>
      <c r="B25" s="194" t="s">
        <v>674</v>
      </c>
      <c r="C25" s="688">
        <v>17.670000000000002</v>
      </c>
      <c r="D25" s="195">
        <v>6.1899038461538529</v>
      </c>
    </row>
    <row r="26" spans="1:4" ht="14.25" customHeight="1" x14ac:dyDescent="0.2">
      <c r="A26" s="805" t="s">
        <v>505</v>
      </c>
      <c r="B26" s="194" t="s">
        <v>681</v>
      </c>
      <c r="C26" s="688">
        <v>18</v>
      </c>
      <c r="D26" s="195">
        <v>1.8675721561969343</v>
      </c>
    </row>
    <row r="27" spans="1:4" ht="14.25" customHeight="1" x14ac:dyDescent="0.2">
      <c r="A27" s="806" t="s">
        <v>505</v>
      </c>
      <c r="B27" s="734" t="s">
        <v>684</v>
      </c>
      <c r="C27" s="617">
        <v>17.11</v>
      </c>
      <c r="D27" s="197">
        <v>-4.9444444444444482</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4:A27"/>
    <mergeCell ref="A1:D2"/>
    <mergeCell ref="A5:A7"/>
    <mergeCell ref="A18:A23"/>
    <mergeCell ref="A12:A17"/>
    <mergeCell ref="A8:A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572</v>
      </c>
      <c r="B1" s="53"/>
      <c r="C1" s="53"/>
      <c r="D1" s="53"/>
      <c r="E1" s="53"/>
      <c r="F1" s="6"/>
    </row>
    <row r="2" spans="1:6" x14ac:dyDescent="0.2">
      <c r="A2" s="54"/>
      <c r="B2" s="54"/>
      <c r="C2" s="54"/>
      <c r="D2" s="54"/>
      <c r="E2" s="54"/>
      <c r="F2" s="55" t="s">
        <v>105</v>
      </c>
    </row>
    <row r="3" spans="1:6" ht="14.85" customHeight="1" x14ac:dyDescent="0.2">
      <c r="A3" s="56"/>
      <c r="B3" s="771" t="s">
        <v>688</v>
      </c>
      <c r="C3" s="773" t="s">
        <v>416</v>
      </c>
      <c r="D3" s="771" t="s">
        <v>678</v>
      </c>
      <c r="E3" s="773" t="s">
        <v>416</v>
      </c>
      <c r="F3" s="775" t="s">
        <v>689</v>
      </c>
    </row>
    <row r="4" spans="1:6" ht="14.85" customHeight="1" x14ac:dyDescent="0.2">
      <c r="A4" s="491"/>
      <c r="B4" s="772"/>
      <c r="C4" s="774"/>
      <c r="D4" s="772"/>
      <c r="E4" s="774"/>
      <c r="F4" s="776"/>
    </row>
    <row r="5" spans="1:6" x14ac:dyDescent="0.2">
      <c r="A5" s="3" t="s">
        <v>107</v>
      </c>
      <c r="B5" s="95">
        <v>2445.9879806534823</v>
      </c>
      <c r="C5" s="187">
        <v>2.0825365413977575</v>
      </c>
      <c r="D5" s="95">
        <v>2768.230742380817</v>
      </c>
      <c r="E5" s="187">
        <v>2.4064059555950923</v>
      </c>
      <c r="F5" s="187">
        <v>-11.640747889758272</v>
      </c>
    </row>
    <row r="6" spans="1:6" x14ac:dyDescent="0.2">
      <c r="A6" s="3" t="s">
        <v>108</v>
      </c>
      <c r="B6" s="95">
        <v>54710.526695570603</v>
      </c>
      <c r="C6" s="187">
        <v>46.581042893024929</v>
      </c>
      <c r="D6" s="95">
        <v>51859.549211808546</v>
      </c>
      <c r="E6" s="187">
        <v>45.081187116086575</v>
      </c>
      <c r="F6" s="187">
        <v>5.4974976201931245</v>
      </c>
    </row>
    <row r="7" spans="1:6" x14ac:dyDescent="0.2">
      <c r="A7" s="3" t="s">
        <v>109</v>
      </c>
      <c r="B7" s="95">
        <v>24065.093866530839</v>
      </c>
      <c r="C7" s="187">
        <v>20.489241053354714</v>
      </c>
      <c r="D7" s="95">
        <v>25228.810374393222</v>
      </c>
      <c r="E7" s="187">
        <v>21.93124966356844</v>
      </c>
      <c r="F7" s="187">
        <v>-4.6126491522705111</v>
      </c>
    </row>
    <row r="8" spans="1:6" x14ac:dyDescent="0.2">
      <c r="A8" s="3" t="s">
        <v>110</v>
      </c>
      <c r="B8" s="95">
        <v>14211</v>
      </c>
      <c r="C8" s="187">
        <v>12.099375395089556</v>
      </c>
      <c r="D8" s="95">
        <v>14778</v>
      </c>
      <c r="E8" s="187">
        <v>12.846424493212327</v>
      </c>
      <c r="F8" s="187">
        <v>-3.8367844092570031</v>
      </c>
    </row>
    <row r="9" spans="1:6" x14ac:dyDescent="0.2">
      <c r="A9" s="3" t="s">
        <v>111</v>
      </c>
      <c r="B9" s="95">
        <v>22413.09582759433</v>
      </c>
      <c r="C9" s="187">
        <v>19.082714811355938</v>
      </c>
      <c r="D9" s="95">
        <v>21101.293177998232</v>
      </c>
      <c r="E9" s="187">
        <v>18.343224355142151</v>
      </c>
      <c r="F9" s="187">
        <v>6.2166931596584849</v>
      </c>
    </row>
    <row r="10" spans="1:6" x14ac:dyDescent="0.2">
      <c r="A10" s="3" t="s">
        <v>112</v>
      </c>
      <c r="B10" s="95">
        <v>486.00282423878855</v>
      </c>
      <c r="C10" s="187">
        <v>0.41378725026661267</v>
      </c>
      <c r="D10" s="95">
        <v>500.08106429731538</v>
      </c>
      <c r="E10" s="187">
        <v>0.4347173929476737</v>
      </c>
      <c r="F10" s="187">
        <v>-2.815191588649482</v>
      </c>
    </row>
    <row r="11" spans="1:6" x14ac:dyDescent="0.2">
      <c r="A11" s="3" t="s">
        <v>113</v>
      </c>
      <c r="B11" s="95">
        <v>-879.36328460877053</v>
      </c>
      <c r="C11" s="187">
        <v>-0.74869794448951477</v>
      </c>
      <c r="D11" s="95">
        <v>-1200.0648323301809</v>
      </c>
      <c r="E11" s="187">
        <v>-1.0432089765522523</v>
      </c>
      <c r="F11" s="187">
        <v>-26.72368517779995</v>
      </c>
    </row>
    <row r="12" spans="1:6" x14ac:dyDescent="0.2">
      <c r="A12" s="60" t="s">
        <v>114</v>
      </c>
      <c r="B12" s="463">
        <v>117452.34390997927</v>
      </c>
      <c r="C12" s="464">
        <v>100</v>
      </c>
      <c r="D12" s="463">
        <v>115035.89973854795</v>
      </c>
      <c r="E12" s="464">
        <v>100</v>
      </c>
      <c r="F12" s="464">
        <v>2.1006000534819051</v>
      </c>
    </row>
    <row r="13" spans="1:6" x14ac:dyDescent="0.2">
      <c r="A13" s="699" t="s">
        <v>690</v>
      </c>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83" t="s">
        <v>257</v>
      </c>
      <c r="C3" s="783"/>
      <c r="D3" s="783"/>
      <c r="E3" s="781" t="s">
        <v>258</v>
      </c>
      <c r="F3" s="781"/>
    </row>
    <row r="4" spans="1:6" x14ac:dyDescent="0.2">
      <c r="A4" s="66"/>
      <c r="B4" s="199" t="s">
        <v>683</v>
      </c>
      <c r="C4" s="200" t="s">
        <v>679</v>
      </c>
      <c r="D4" s="199" t="s">
        <v>685</v>
      </c>
      <c r="E4" s="185" t="s">
        <v>259</v>
      </c>
      <c r="F4" s="184" t="s">
        <v>260</v>
      </c>
    </row>
    <row r="5" spans="1:6" x14ac:dyDescent="0.2">
      <c r="A5" s="423" t="s">
        <v>479</v>
      </c>
      <c r="B5" s="90">
        <v>149.07233598064516</v>
      </c>
      <c r="C5" s="90">
        <v>147.63067252666661</v>
      </c>
      <c r="D5" s="90">
        <v>161.91325518064517</v>
      </c>
      <c r="E5" s="90">
        <v>0.97653382546106104</v>
      </c>
      <c r="F5" s="90">
        <v>-7.930739941997647</v>
      </c>
    </row>
    <row r="6" spans="1:6" x14ac:dyDescent="0.2">
      <c r="A6" s="66" t="s">
        <v>478</v>
      </c>
      <c r="B6" s="97">
        <v>142.8091816193548</v>
      </c>
      <c r="C6" s="197">
        <v>138.55460317333333</v>
      </c>
      <c r="D6" s="97">
        <v>149.27590368064514</v>
      </c>
      <c r="E6" s="97">
        <v>3.0706871865519649</v>
      </c>
      <c r="F6" s="97">
        <v>-4.3320602333280691</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9" t="s">
        <v>631</v>
      </c>
      <c r="B1" s="769"/>
      <c r="C1" s="769"/>
      <c r="D1" s="3"/>
      <c r="E1" s="3"/>
    </row>
    <row r="2" spans="1:38" x14ac:dyDescent="0.2">
      <c r="A2" s="770"/>
      <c r="B2" s="769"/>
      <c r="C2" s="769"/>
      <c r="D2" s="3"/>
      <c r="E2" s="55" t="s">
        <v>256</v>
      </c>
    </row>
    <row r="3" spans="1:38" x14ac:dyDescent="0.2">
      <c r="A3" s="57"/>
      <c r="B3" s="201" t="s">
        <v>261</v>
      </c>
      <c r="C3" s="201" t="s">
        <v>262</v>
      </c>
      <c r="D3" s="201" t="s">
        <v>263</v>
      </c>
      <c r="E3" s="201" t="s">
        <v>264</v>
      </c>
    </row>
    <row r="4" spans="1:38" x14ac:dyDescent="0.2">
      <c r="A4" s="666" t="s">
        <v>265</v>
      </c>
      <c r="B4" s="707">
        <v>149.07233598064516</v>
      </c>
      <c r="C4" s="708">
        <v>25.87205831069048</v>
      </c>
      <c r="D4" s="708">
        <v>47.411314053825649</v>
      </c>
      <c r="E4" s="708">
        <v>75.788963616129038</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172.69032258064516</v>
      </c>
      <c r="C5" s="92">
        <v>27.57240444564923</v>
      </c>
      <c r="D5" s="92">
        <v>77.990047167254005</v>
      </c>
      <c r="E5" s="92">
        <v>67.127870967741927</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153.01612903225808</v>
      </c>
      <c r="C6" s="92">
        <v>25.502688172043015</v>
      </c>
      <c r="D6" s="92">
        <v>61.37740860215056</v>
      </c>
      <c r="E6" s="92">
        <v>66.136032258064503</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154.69622580645162</v>
      </c>
      <c r="C7" s="92">
        <v>26.848105305251934</v>
      </c>
      <c r="D7" s="92">
        <v>60.015926952812592</v>
      </c>
      <c r="E7" s="92">
        <v>67.832193548387096</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123.47723396745496</v>
      </c>
      <c r="C8" s="92">
        <v>20.579538994575831</v>
      </c>
      <c r="D8" s="92">
        <v>36.302291392461584</v>
      </c>
      <c r="E8" s="92">
        <v>66.595403580417553</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136.56293548387094</v>
      </c>
      <c r="C9" s="92">
        <v>21.804166169693683</v>
      </c>
      <c r="D9" s="92">
        <v>43.969898346435329</v>
      </c>
      <c r="E9" s="92">
        <v>70.788870967741929</v>
      </c>
      <c r="F9" s="609"/>
      <c r="G9" s="609"/>
    </row>
    <row r="10" spans="1:38" x14ac:dyDescent="0.2">
      <c r="A10" s="202" t="s">
        <v>270</v>
      </c>
      <c r="B10" s="203">
        <v>149.91935483870969</v>
      </c>
      <c r="C10" s="92">
        <v>29.983870967741939</v>
      </c>
      <c r="D10" s="92">
        <v>51.231000000000023</v>
      </c>
      <c r="E10" s="92">
        <v>68.704483870967735</v>
      </c>
      <c r="F10" s="609"/>
      <c r="G10" s="609"/>
    </row>
    <row r="11" spans="1:38" x14ac:dyDescent="0.2">
      <c r="A11" s="202" t="s">
        <v>271</v>
      </c>
      <c r="B11" s="203">
        <v>193.3356330058418</v>
      </c>
      <c r="C11" s="92">
        <v>38.667126601168363</v>
      </c>
      <c r="D11" s="92">
        <v>71.143519813853644</v>
      </c>
      <c r="E11" s="92">
        <v>83.524986590819793</v>
      </c>
      <c r="F11" s="609"/>
      <c r="G11" s="609"/>
    </row>
    <row r="12" spans="1:38" x14ac:dyDescent="0.2">
      <c r="A12" s="202" t="s">
        <v>272</v>
      </c>
      <c r="B12" s="203">
        <v>150.53870967741938</v>
      </c>
      <c r="C12" s="92">
        <v>28.149514817728829</v>
      </c>
      <c r="D12" s="92">
        <v>55.364904537109908</v>
      </c>
      <c r="E12" s="92">
        <v>67.02429032258064</v>
      </c>
      <c r="F12" s="609"/>
      <c r="G12" s="609"/>
    </row>
    <row r="13" spans="1:38" x14ac:dyDescent="0.2">
      <c r="A13" s="202" t="s">
        <v>273</v>
      </c>
      <c r="B13" s="203">
        <v>145.0778064516129</v>
      </c>
      <c r="C13" s="92">
        <v>26.161571655208885</v>
      </c>
      <c r="D13" s="92">
        <v>59.657879957694334</v>
      </c>
      <c r="E13" s="92">
        <v>59.258354838709678</v>
      </c>
      <c r="F13" s="609"/>
      <c r="G13" s="609"/>
    </row>
    <row r="14" spans="1:38" x14ac:dyDescent="0.2">
      <c r="A14" s="202" t="s">
        <v>205</v>
      </c>
      <c r="B14" s="203">
        <v>160.65483870967742</v>
      </c>
      <c r="C14" s="92">
        <v>26.775806451612905</v>
      </c>
      <c r="D14" s="92">
        <v>56.300096774193534</v>
      </c>
      <c r="E14" s="92">
        <v>77.578935483870978</v>
      </c>
      <c r="F14" s="609"/>
      <c r="G14" s="609"/>
    </row>
    <row r="15" spans="1:38" x14ac:dyDescent="0.2">
      <c r="A15" s="202" t="s">
        <v>274</v>
      </c>
      <c r="B15" s="203">
        <v>166.81935483870967</v>
      </c>
      <c r="C15" s="92">
        <v>32.287617065556709</v>
      </c>
      <c r="D15" s="92">
        <v>72.240866805411031</v>
      </c>
      <c r="E15" s="92">
        <v>62.290870967741931</v>
      </c>
      <c r="F15" s="609"/>
      <c r="G15" s="609"/>
    </row>
    <row r="16" spans="1:38" x14ac:dyDescent="0.2">
      <c r="A16" s="202" t="s">
        <v>234</v>
      </c>
      <c r="B16" s="204">
        <v>170.65590322580644</v>
      </c>
      <c r="C16" s="195">
        <v>28.442650537634407</v>
      </c>
      <c r="D16" s="195">
        <v>69.160026881720441</v>
      </c>
      <c r="E16" s="195">
        <v>73.053225806451593</v>
      </c>
      <c r="F16" s="609"/>
      <c r="G16" s="609"/>
    </row>
    <row r="17" spans="1:13" x14ac:dyDescent="0.2">
      <c r="A17" s="202" t="s">
        <v>235</v>
      </c>
      <c r="B17" s="203">
        <v>174.77741935483871</v>
      </c>
      <c r="C17" s="92">
        <v>33.827887617065556</v>
      </c>
      <c r="D17" s="92">
        <v>71.533822060353799</v>
      </c>
      <c r="E17" s="92">
        <v>69.415709677419358</v>
      </c>
      <c r="F17" s="609"/>
      <c r="G17" s="609"/>
    </row>
    <row r="18" spans="1:13" x14ac:dyDescent="0.2">
      <c r="A18" s="202" t="s">
        <v>275</v>
      </c>
      <c r="B18" s="203">
        <v>147.15966490746274</v>
      </c>
      <c r="C18" s="92">
        <v>31.285913011822792</v>
      </c>
      <c r="D18" s="92">
        <v>40.531861029817442</v>
      </c>
      <c r="E18" s="92">
        <v>75.341890865822506</v>
      </c>
      <c r="F18" s="609"/>
      <c r="G18" s="609"/>
    </row>
    <row r="19" spans="1:13" x14ac:dyDescent="0.2">
      <c r="A19" s="3" t="s">
        <v>276</v>
      </c>
      <c r="B19" s="203">
        <v>172.01483870967741</v>
      </c>
      <c r="C19" s="92">
        <v>32.16537634408602</v>
      </c>
      <c r="D19" s="92">
        <v>70.878043010752691</v>
      </c>
      <c r="E19" s="92">
        <v>68.971419354838702</v>
      </c>
      <c r="F19" s="609"/>
      <c r="G19" s="609"/>
    </row>
    <row r="20" spans="1:13" x14ac:dyDescent="0.2">
      <c r="A20" s="3" t="s">
        <v>206</v>
      </c>
      <c r="B20" s="203">
        <v>173.2023870967742</v>
      </c>
      <c r="C20" s="92">
        <v>31.23321734531994</v>
      </c>
      <c r="D20" s="92">
        <v>71.340008461131688</v>
      </c>
      <c r="E20" s="92">
        <v>70.629161290322571</v>
      </c>
      <c r="F20" s="609"/>
      <c r="G20" s="609"/>
    </row>
    <row r="21" spans="1:13" x14ac:dyDescent="0.2">
      <c r="A21" s="3" t="s">
        <v>277</v>
      </c>
      <c r="B21" s="203">
        <v>158.01767741935484</v>
      </c>
      <c r="C21" s="92">
        <v>27.424555585177288</v>
      </c>
      <c r="D21" s="92">
        <v>60.180863769661428</v>
      </c>
      <c r="E21" s="92">
        <v>70.412258064516124</v>
      </c>
      <c r="F21" s="609"/>
      <c r="G21" s="609"/>
    </row>
    <row r="22" spans="1:13" x14ac:dyDescent="0.2">
      <c r="A22" s="194" t="s">
        <v>278</v>
      </c>
      <c r="B22" s="203">
        <v>140.22070967741936</v>
      </c>
      <c r="C22" s="92">
        <v>24.335825646494271</v>
      </c>
      <c r="D22" s="92">
        <v>51.300013063183172</v>
      </c>
      <c r="E22" s="92">
        <v>64.584870967741921</v>
      </c>
      <c r="F22" s="609"/>
      <c r="G22" s="609"/>
    </row>
    <row r="23" spans="1:13" x14ac:dyDescent="0.2">
      <c r="A23" s="194" t="s">
        <v>279</v>
      </c>
      <c r="B23" s="205">
        <v>145.38064516129032</v>
      </c>
      <c r="C23" s="206">
        <v>21.12368348497381</v>
      </c>
      <c r="D23" s="206">
        <v>55.908187482768113</v>
      </c>
      <c r="E23" s="206">
        <v>68.348774193548394</v>
      </c>
      <c r="F23" s="609"/>
      <c r="G23" s="609"/>
    </row>
    <row r="24" spans="1:13" x14ac:dyDescent="0.2">
      <c r="A24" s="194" t="s">
        <v>280</v>
      </c>
      <c r="B24" s="205">
        <v>134</v>
      </c>
      <c r="C24" s="206">
        <v>20.440677966101696</v>
      </c>
      <c r="D24" s="206">
        <v>54.938322033898295</v>
      </c>
      <c r="E24" s="206">
        <v>58.621000000000002</v>
      </c>
      <c r="F24" s="609"/>
      <c r="G24" s="609"/>
    </row>
    <row r="25" spans="1:13" x14ac:dyDescent="0.2">
      <c r="A25" s="194" t="s">
        <v>540</v>
      </c>
      <c r="B25" s="205">
        <v>190.20967741935482</v>
      </c>
      <c r="C25" s="206">
        <v>33.011596907491331</v>
      </c>
      <c r="D25" s="206">
        <v>79.710048253798988</v>
      </c>
      <c r="E25" s="206">
        <v>77.488032258064507</v>
      </c>
      <c r="F25" s="609"/>
      <c r="G25" s="609"/>
    </row>
    <row r="26" spans="1:13" x14ac:dyDescent="0.2">
      <c r="A26" s="3" t="s">
        <v>281</v>
      </c>
      <c r="B26" s="205">
        <v>139.82174628152464</v>
      </c>
      <c r="C26" s="206">
        <v>26.145529792480218</v>
      </c>
      <c r="D26" s="206">
        <v>42.618567087608184</v>
      </c>
      <c r="E26" s="206">
        <v>71.057649401436237</v>
      </c>
      <c r="F26" s="609"/>
      <c r="G26" s="609"/>
    </row>
    <row r="27" spans="1:13" x14ac:dyDescent="0.2">
      <c r="A27" s="194" t="s">
        <v>236</v>
      </c>
      <c r="B27" s="205">
        <v>168.6</v>
      </c>
      <c r="C27" s="206">
        <v>31.526829268292683</v>
      </c>
      <c r="D27" s="206">
        <v>63.435944925255697</v>
      </c>
      <c r="E27" s="206">
        <v>73.63722580645161</v>
      </c>
      <c r="F27" s="609"/>
      <c r="G27" s="609"/>
    </row>
    <row r="28" spans="1:13" x14ac:dyDescent="0.2">
      <c r="A28" s="194" t="s">
        <v>542</v>
      </c>
      <c r="B28" s="203">
        <v>140.9404723906371</v>
      </c>
      <c r="C28" s="92">
        <v>24.460743142176685</v>
      </c>
      <c r="D28" s="92">
        <v>52.091982396046618</v>
      </c>
      <c r="E28" s="92">
        <v>64.387746852413798</v>
      </c>
      <c r="F28" s="609"/>
      <c r="G28" s="609"/>
    </row>
    <row r="29" spans="1:13" x14ac:dyDescent="0.2">
      <c r="A29" s="3" t="s">
        <v>282</v>
      </c>
      <c r="B29" s="205">
        <v>139.87134073722248</v>
      </c>
      <c r="C29" s="206">
        <v>22.332398941237201</v>
      </c>
      <c r="D29" s="206">
        <v>49.850666184290858</v>
      </c>
      <c r="E29" s="206">
        <v>67.688275611694422</v>
      </c>
      <c r="F29" s="609"/>
      <c r="G29" s="609"/>
    </row>
    <row r="30" spans="1:13" x14ac:dyDescent="0.2">
      <c r="A30" s="3" t="s">
        <v>237</v>
      </c>
      <c r="B30" s="203">
        <v>141.17657743130258</v>
      </c>
      <c r="C30" s="92">
        <v>28.235315486260514</v>
      </c>
      <c r="D30" s="92">
        <v>45.708533538007757</v>
      </c>
      <c r="E30" s="92">
        <v>67.232728407034301</v>
      </c>
      <c r="F30" s="609"/>
      <c r="G30" s="609"/>
    </row>
    <row r="31" spans="1:13" x14ac:dyDescent="0.2">
      <c r="A31" s="641" t="s">
        <v>283</v>
      </c>
      <c r="B31" s="642">
        <v>162.89870204435744</v>
      </c>
      <c r="C31" s="642">
        <v>28.968587696073318</v>
      </c>
      <c r="D31" s="642">
        <v>63.517972647014133</v>
      </c>
      <c r="E31" s="642">
        <v>70.412141701269988</v>
      </c>
      <c r="F31" s="609"/>
      <c r="G31" s="609"/>
    </row>
    <row r="32" spans="1:13" x14ac:dyDescent="0.2">
      <c r="A32" s="640" t="s">
        <v>284</v>
      </c>
      <c r="B32" s="639">
        <v>167.9869821779167</v>
      </c>
      <c r="C32" s="639">
        <v>29.383861569074547</v>
      </c>
      <c r="D32" s="639">
        <v>68.305562710850865</v>
      </c>
      <c r="E32" s="639">
        <v>70.297557897991297</v>
      </c>
      <c r="F32" s="609"/>
      <c r="G32" s="609"/>
      <c r="M32" s="610"/>
    </row>
    <row r="33" spans="1:13" x14ac:dyDescent="0.2">
      <c r="A33" s="638" t="s">
        <v>285</v>
      </c>
      <c r="B33" s="643">
        <v>18.914646197271537</v>
      </c>
      <c r="C33" s="643">
        <v>3.5118032583840666</v>
      </c>
      <c r="D33" s="643">
        <v>20.894248657025216</v>
      </c>
      <c r="E33" s="643">
        <v>-5.4914057181377416</v>
      </c>
      <c r="F33" s="609"/>
      <c r="G33" s="609"/>
      <c r="M33" s="610"/>
    </row>
    <row r="34" spans="1:13" x14ac:dyDescent="0.2">
      <c r="A34" s="80"/>
      <c r="B34" s="3"/>
      <c r="C34" s="3"/>
      <c r="D34" s="3"/>
      <c r="E34" s="55" t="s">
        <v>565</v>
      </c>
    </row>
    <row r="35" spans="1:13" s="1" customFormat="1" ht="14.25" customHeight="1" x14ac:dyDescent="0.2">
      <c r="A35" s="813" t="s">
        <v>637</v>
      </c>
      <c r="B35" s="813"/>
      <c r="C35" s="813"/>
      <c r="D35" s="813"/>
      <c r="E35" s="813"/>
    </row>
    <row r="36" spans="1:13" s="1" customFormat="1" x14ac:dyDescent="0.2">
      <c r="A36" s="813"/>
      <c r="B36" s="813"/>
      <c r="C36" s="813"/>
      <c r="D36" s="813"/>
      <c r="E36" s="813"/>
    </row>
    <row r="37" spans="1:13" s="1" customFormat="1" x14ac:dyDescent="0.2">
      <c r="A37" s="813"/>
      <c r="B37" s="813"/>
      <c r="C37" s="813"/>
      <c r="D37" s="813"/>
      <c r="E37" s="813"/>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9" t="s">
        <v>632</v>
      </c>
      <c r="B1" s="769"/>
      <c r="C1" s="769"/>
      <c r="D1" s="3"/>
      <c r="E1" s="3"/>
    </row>
    <row r="2" spans="1:36" x14ac:dyDescent="0.2">
      <c r="A2" s="770"/>
      <c r="B2" s="769"/>
      <c r="C2" s="769"/>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07">
        <v>142.8091816193548</v>
      </c>
      <c r="C4" s="708">
        <v>24.785064578565709</v>
      </c>
      <c r="D4" s="708">
        <v>38.042314056918116</v>
      </c>
      <c r="E4" s="708">
        <v>79.981802983870978</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161.19677419354838</v>
      </c>
      <c r="C5" s="92">
        <v>25.737300081322854</v>
      </c>
      <c r="D5" s="92">
        <v>60.730183789644869</v>
      </c>
      <c r="E5" s="92">
        <v>74.729290322580653</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154.90645161290323</v>
      </c>
      <c r="C6" s="92">
        <v>25.817741935483873</v>
      </c>
      <c r="D6" s="92">
        <v>54.23006451612904</v>
      </c>
      <c r="E6" s="92">
        <v>74.858645161290312</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165.80009677419355</v>
      </c>
      <c r="C7" s="92">
        <v>28.775223407091442</v>
      </c>
      <c r="D7" s="92">
        <v>60.016066915489205</v>
      </c>
      <c r="E7" s="92">
        <v>77.008806451612898</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123.67169279793104</v>
      </c>
      <c r="C8" s="92">
        <v>20.611948799655174</v>
      </c>
      <c r="D8" s="92">
        <v>33.029890691816</v>
      </c>
      <c r="E8" s="92">
        <v>70.02985330645987</v>
      </c>
      <c r="G8" s="609"/>
    </row>
    <row r="9" spans="1:36" x14ac:dyDescent="0.2">
      <c r="A9" s="202" t="s">
        <v>269</v>
      </c>
      <c r="B9" s="203">
        <v>144.60474193548387</v>
      </c>
      <c r="C9" s="92">
        <v>23.088152073732719</v>
      </c>
      <c r="D9" s="92">
        <v>41.069815668202764</v>
      </c>
      <c r="E9" s="92">
        <v>80.446774193548393</v>
      </c>
      <c r="G9" s="609"/>
    </row>
    <row r="10" spans="1:36" x14ac:dyDescent="0.2">
      <c r="A10" s="202" t="s">
        <v>270</v>
      </c>
      <c r="B10" s="203">
        <v>150.5774193548387</v>
      </c>
      <c r="C10" s="92">
        <v>30.11548387096774</v>
      </c>
      <c r="D10" s="92">
        <v>40.613</v>
      </c>
      <c r="E10" s="92">
        <v>79.84893548387096</v>
      </c>
      <c r="G10" s="609"/>
    </row>
    <row r="11" spans="1:36" x14ac:dyDescent="0.2">
      <c r="A11" s="202" t="s">
        <v>271</v>
      </c>
      <c r="B11" s="203">
        <v>176.00533137811053</v>
      </c>
      <c r="C11" s="92">
        <v>35.201066275622104</v>
      </c>
      <c r="D11" s="92">
        <v>56.536920341806088</v>
      </c>
      <c r="E11" s="92">
        <v>84.267344760682334</v>
      </c>
      <c r="G11" s="609"/>
    </row>
    <row r="12" spans="1:36" x14ac:dyDescent="0.2">
      <c r="A12" s="202" t="s">
        <v>272</v>
      </c>
      <c r="B12" s="203">
        <v>145.86774193548388</v>
      </c>
      <c r="C12" s="92">
        <v>27.276081825334384</v>
      </c>
      <c r="D12" s="92">
        <v>40.765176239181756</v>
      </c>
      <c r="E12" s="92">
        <v>77.826483870967735</v>
      </c>
      <c r="G12" s="609"/>
    </row>
    <row r="13" spans="1:36" x14ac:dyDescent="0.2">
      <c r="A13" s="202" t="s">
        <v>273</v>
      </c>
      <c r="B13" s="203">
        <v>148.18035483870966</v>
      </c>
      <c r="C13" s="92">
        <v>26.721047593865677</v>
      </c>
      <c r="D13" s="92">
        <v>55.044823373876241</v>
      </c>
      <c r="E13" s="92">
        <v>66.414483870967743</v>
      </c>
      <c r="G13" s="609"/>
    </row>
    <row r="14" spans="1:36" x14ac:dyDescent="0.2">
      <c r="A14" s="202" t="s">
        <v>205</v>
      </c>
      <c r="B14" s="203">
        <v>148.9774193548387</v>
      </c>
      <c r="C14" s="92">
        <v>24.829569892473121</v>
      </c>
      <c r="D14" s="92">
        <v>37.19997849462365</v>
      </c>
      <c r="E14" s="92">
        <v>86.947870967741935</v>
      </c>
      <c r="G14" s="609"/>
    </row>
    <row r="15" spans="1:36" x14ac:dyDescent="0.2">
      <c r="A15" s="202" t="s">
        <v>274</v>
      </c>
      <c r="B15" s="203">
        <v>160.0774193548387</v>
      </c>
      <c r="C15" s="92">
        <v>30.982726326742974</v>
      </c>
      <c r="D15" s="92">
        <v>51.052112382934425</v>
      </c>
      <c r="E15" s="92">
        <v>78.042580645161294</v>
      </c>
      <c r="G15" s="609"/>
    </row>
    <row r="16" spans="1:36" x14ac:dyDescent="0.2">
      <c r="A16" s="202" t="s">
        <v>234</v>
      </c>
      <c r="B16" s="204">
        <v>162.95412903225807</v>
      </c>
      <c r="C16" s="195">
        <v>27.159021505376344</v>
      </c>
      <c r="D16" s="195">
        <v>60.920043010752693</v>
      </c>
      <c r="E16" s="195">
        <v>74.875064516129029</v>
      </c>
      <c r="G16" s="609"/>
    </row>
    <row r="17" spans="1:11" x14ac:dyDescent="0.2">
      <c r="A17" s="202" t="s">
        <v>235</v>
      </c>
      <c r="B17" s="203">
        <v>155.54193548387099</v>
      </c>
      <c r="C17" s="92">
        <v>30.104890738813737</v>
      </c>
      <c r="D17" s="92">
        <v>42.433044745057259</v>
      </c>
      <c r="E17" s="92">
        <v>83.003999999999991</v>
      </c>
      <c r="G17" s="609"/>
    </row>
    <row r="18" spans="1:11" x14ac:dyDescent="0.2">
      <c r="A18" s="202" t="s">
        <v>275</v>
      </c>
      <c r="B18" s="203">
        <v>150.87581807277519</v>
      </c>
      <c r="C18" s="92">
        <v>32.075961322558506</v>
      </c>
      <c r="D18" s="92">
        <v>38.017682267903687</v>
      </c>
      <c r="E18" s="92">
        <v>80.782174482312996</v>
      </c>
      <c r="G18" s="609"/>
    </row>
    <row r="19" spans="1:11" x14ac:dyDescent="0.2">
      <c r="A19" s="3" t="s">
        <v>276</v>
      </c>
      <c r="B19" s="203">
        <v>169.71032258064514</v>
      </c>
      <c r="C19" s="92">
        <v>31.734450563860474</v>
      </c>
      <c r="D19" s="92">
        <v>61.567710726462096</v>
      </c>
      <c r="E19" s="92">
        <v>76.408161290322568</v>
      </c>
      <c r="G19" s="609"/>
    </row>
    <row r="20" spans="1:11" x14ac:dyDescent="0.2">
      <c r="A20" s="3" t="s">
        <v>206</v>
      </c>
      <c r="B20" s="203">
        <v>166.54335483870969</v>
      </c>
      <c r="C20" s="92">
        <v>30.032408249603385</v>
      </c>
      <c r="D20" s="92">
        <v>63.240043363299854</v>
      </c>
      <c r="E20" s="92">
        <v>73.27090322580645</v>
      </c>
      <c r="G20" s="609"/>
    </row>
    <row r="21" spans="1:11" x14ac:dyDescent="0.2">
      <c r="A21" s="3" t="s">
        <v>277</v>
      </c>
      <c r="B21" s="203">
        <v>155.13348387096772</v>
      </c>
      <c r="C21" s="92">
        <v>26.923993068515056</v>
      </c>
      <c r="D21" s="92">
        <v>51.670103705678471</v>
      </c>
      <c r="E21" s="92">
        <v>76.539387096774192</v>
      </c>
      <c r="G21" s="609"/>
    </row>
    <row r="22" spans="1:11" x14ac:dyDescent="0.2">
      <c r="A22" s="194" t="s">
        <v>278</v>
      </c>
      <c r="B22" s="203">
        <v>149.7299677419355</v>
      </c>
      <c r="C22" s="92">
        <v>25.986192748600374</v>
      </c>
      <c r="D22" s="92">
        <v>51.960000799786727</v>
      </c>
      <c r="E22" s="92">
        <v>71.783774193548396</v>
      </c>
      <c r="G22" s="609"/>
    </row>
    <row r="23" spans="1:11" x14ac:dyDescent="0.2">
      <c r="A23" s="194" t="s">
        <v>279</v>
      </c>
      <c r="B23" s="205">
        <v>144.7516129032258</v>
      </c>
      <c r="C23" s="206">
        <v>21.032285635511442</v>
      </c>
      <c r="D23" s="206">
        <v>45.255230493520827</v>
      </c>
      <c r="E23" s="206">
        <v>78.464096774193536</v>
      </c>
      <c r="G23" s="609"/>
    </row>
    <row r="24" spans="1:11" x14ac:dyDescent="0.2">
      <c r="A24" s="194" t="s">
        <v>280</v>
      </c>
      <c r="B24" s="205">
        <v>121</v>
      </c>
      <c r="C24" s="206">
        <v>18.457627118644066</v>
      </c>
      <c r="D24" s="206">
        <v>47.240372881355938</v>
      </c>
      <c r="E24" s="206">
        <v>55.302</v>
      </c>
      <c r="G24" s="609"/>
    </row>
    <row r="25" spans="1:11" x14ac:dyDescent="0.2">
      <c r="A25" s="194" t="s">
        <v>540</v>
      </c>
      <c r="B25" s="205">
        <v>169.54838709677421</v>
      </c>
      <c r="C25" s="206">
        <v>29.425753132498006</v>
      </c>
      <c r="D25" s="206">
        <v>52.42476299653427</v>
      </c>
      <c r="E25" s="206">
        <v>87.697870967741935</v>
      </c>
      <c r="G25" s="609"/>
    </row>
    <row r="26" spans="1:11" x14ac:dyDescent="0.2">
      <c r="A26" s="3" t="s">
        <v>281</v>
      </c>
      <c r="B26" s="205">
        <v>142.14674134128467</v>
      </c>
      <c r="C26" s="206">
        <v>26.580284966256485</v>
      </c>
      <c r="D26" s="206">
        <v>39.438873002650595</v>
      </c>
      <c r="E26" s="206">
        <v>76.127583372377586</v>
      </c>
      <c r="G26" s="609"/>
    </row>
    <row r="27" spans="1:11" x14ac:dyDescent="0.2">
      <c r="A27" s="194" t="s">
        <v>236</v>
      </c>
      <c r="B27" s="205">
        <v>158.9225806451613</v>
      </c>
      <c r="C27" s="206">
        <v>29.717230527143986</v>
      </c>
      <c r="D27" s="206">
        <v>50.400027537372154</v>
      </c>
      <c r="E27" s="206">
        <v>78.805322580645168</v>
      </c>
      <c r="G27" s="609"/>
    </row>
    <row r="28" spans="1:11" x14ac:dyDescent="0.2">
      <c r="A28" s="194" t="s">
        <v>542</v>
      </c>
      <c r="B28" s="203">
        <v>137.58496254026338</v>
      </c>
      <c r="C28" s="92">
        <v>23.878381928475463</v>
      </c>
      <c r="D28" s="92">
        <v>40.367227209040777</v>
      </c>
      <c r="E28" s="92">
        <v>73.339353402747136</v>
      </c>
      <c r="G28" s="609"/>
    </row>
    <row r="29" spans="1:11" x14ac:dyDescent="0.2">
      <c r="A29" s="3" t="s">
        <v>282</v>
      </c>
      <c r="B29" s="205">
        <v>146.8826962806011</v>
      </c>
      <c r="C29" s="206">
        <v>23.451859070011942</v>
      </c>
      <c r="D29" s="206">
        <v>45.68780387590909</v>
      </c>
      <c r="E29" s="206">
        <v>77.743033334680064</v>
      </c>
      <c r="G29" s="609"/>
    </row>
    <row r="30" spans="1:11" x14ac:dyDescent="0.2">
      <c r="A30" s="3" t="s">
        <v>237</v>
      </c>
      <c r="B30" s="203">
        <v>151.22787506636706</v>
      </c>
      <c r="C30" s="92">
        <v>30.245575013273413</v>
      </c>
      <c r="D30" s="92">
        <v>38.284251182519213</v>
      </c>
      <c r="E30" s="92">
        <v>82.698048870574439</v>
      </c>
      <c r="G30" s="609"/>
    </row>
    <row r="31" spans="1:11" x14ac:dyDescent="0.2">
      <c r="A31" s="641" t="s">
        <v>283</v>
      </c>
      <c r="B31" s="642">
        <v>155.72287524985634</v>
      </c>
      <c r="C31" s="642">
        <v>27.69249669485875</v>
      </c>
      <c r="D31" s="642">
        <v>51.47365271857926</v>
      </c>
      <c r="E31" s="642">
        <v>76.556725836418337</v>
      </c>
      <c r="G31" s="609"/>
    </row>
    <row r="32" spans="1:11" x14ac:dyDescent="0.2">
      <c r="A32" s="640" t="s">
        <v>284</v>
      </c>
      <c r="B32" s="639">
        <v>158.57235378768192</v>
      </c>
      <c r="C32" s="639">
        <v>27.737078385304102</v>
      </c>
      <c r="D32" s="639">
        <v>54.416408981112738</v>
      </c>
      <c r="E32" s="639">
        <v>76.418866421265079</v>
      </c>
      <c r="G32" s="609"/>
      <c r="H32" s="610"/>
      <c r="I32" s="610"/>
      <c r="J32" s="610"/>
      <c r="K32" s="610"/>
    </row>
    <row r="33" spans="1:11" x14ac:dyDescent="0.2">
      <c r="A33" s="638" t="s">
        <v>285</v>
      </c>
      <c r="B33" s="643">
        <v>15.763172168327117</v>
      </c>
      <c r="C33" s="643">
        <v>2.9520138067383925</v>
      </c>
      <c r="D33" s="643">
        <v>16.374094924194623</v>
      </c>
      <c r="E33" s="643">
        <v>-3.5629365626058984</v>
      </c>
      <c r="G33" s="609"/>
      <c r="H33" s="610"/>
      <c r="I33" s="610"/>
      <c r="J33" s="610"/>
      <c r="K33" s="610"/>
    </row>
    <row r="34" spans="1:11" x14ac:dyDescent="0.2">
      <c r="A34" s="80"/>
      <c r="B34" s="3"/>
      <c r="C34" s="3"/>
      <c r="D34" s="3"/>
      <c r="E34" s="55" t="s">
        <v>565</v>
      </c>
    </row>
    <row r="35" spans="1:11" s="1" customFormat="1" x14ac:dyDescent="0.2">
      <c r="A35" s="813" t="s">
        <v>637</v>
      </c>
      <c r="B35" s="813"/>
      <c r="C35" s="813"/>
      <c r="D35" s="813"/>
      <c r="E35" s="813"/>
    </row>
    <row r="36" spans="1:11" s="1" customFormat="1" x14ac:dyDescent="0.2">
      <c r="A36" s="813"/>
      <c r="B36" s="813"/>
      <c r="C36" s="813"/>
      <c r="D36" s="813"/>
      <c r="E36" s="813"/>
    </row>
    <row r="37" spans="1:11" s="1" customFormat="1" x14ac:dyDescent="0.2">
      <c r="A37" s="813"/>
      <c r="B37" s="813"/>
      <c r="C37" s="813"/>
      <c r="D37" s="813"/>
      <c r="E37" s="813"/>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9" t="s">
        <v>35</v>
      </c>
      <c r="B1" s="769"/>
      <c r="C1" s="769"/>
    </row>
    <row r="2" spans="1:3" x14ac:dyDescent="0.2">
      <c r="A2" s="769"/>
      <c r="B2" s="769"/>
      <c r="C2" s="769"/>
    </row>
    <row r="3" spans="1:3" x14ac:dyDescent="0.2">
      <c r="A3" s="54"/>
      <c r="B3" s="3"/>
      <c r="C3" s="55" t="s">
        <v>256</v>
      </c>
    </row>
    <row r="4" spans="1:3" x14ac:dyDescent="0.2">
      <c r="A4" s="57"/>
      <c r="B4" s="201" t="s">
        <v>261</v>
      </c>
      <c r="C4" s="201" t="s">
        <v>264</v>
      </c>
    </row>
    <row r="5" spans="1:3" x14ac:dyDescent="0.2">
      <c r="A5" s="666" t="s">
        <v>265</v>
      </c>
      <c r="B5" s="667">
        <v>93.837999999999994</v>
      </c>
      <c r="C5" s="668">
        <v>67.881290322580654</v>
      </c>
    </row>
    <row r="6" spans="1:3" x14ac:dyDescent="0.2">
      <c r="A6" s="202" t="s">
        <v>266</v>
      </c>
      <c r="B6" s="461">
        <v>94.218387096774194</v>
      </c>
      <c r="C6" s="462">
        <v>58.320322580645154</v>
      </c>
    </row>
    <row r="7" spans="1:3" x14ac:dyDescent="0.2">
      <c r="A7" s="202" t="s">
        <v>267</v>
      </c>
      <c r="B7" s="461">
        <v>112.18570967741934</v>
      </c>
      <c r="C7" s="462">
        <v>67.97393548387096</v>
      </c>
    </row>
    <row r="8" spans="1:3" x14ac:dyDescent="0.2">
      <c r="A8" s="202" t="s">
        <v>233</v>
      </c>
      <c r="B8" s="461">
        <v>82.357741935483872</v>
      </c>
      <c r="C8" s="462">
        <v>66.338032258064516</v>
      </c>
    </row>
    <row r="9" spans="1:3" x14ac:dyDescent="0.2">
      <c r="A9" s="202" t="s">
        <v>268</v>
      </c>
      <c r="B9" s="461">
        <v>0</v>
      </c>
      <c r="C9" s="462">
        <v>0</v>
      </c>
    </row>
    <row r="10" spans="1:3" x14ac:dyDescent="0.2">
      <c r="A10" s="202" t="s">
        <v>269</v>
      </c>
      <c r="B10" s="461">
        <v>99.513193548387079</v>
      </c>
      <c r="C10" s="462">
        <v>75.154580645161303</v>
      </c>
    </row>
    <row r="11" spans="1:3" x14ac:dyDescent="0.2">
      <c r="A11" s="202" t="s">
        <v>270</v>
      </c>
      <c r="B11" s="461">
        <v>88.532258064516128</v>
      </c>
      <c r="C11" s="462">
        <v>65.211806451612901</v>
      </c>
    </row>
    <row r="12" spans="1:3" x14ac:dyDescent="0.2">
      <c r="A12" s="202" t="s">
        <v>271</v>
      </c>
      <c r="B12" s="461">
        <v>180.57570142683738</v>
      </c>
      <c r="C12" s="462">
        <v>97.384429081558864</v>
      </c>
    </row>
    <row r="13" spans="1:3" x14ac:dyDescent="0.2">
      <c r="A13" s="202" t="s">
        <v>272</v>
      </c>
      <c r="B13" s="461">
        <v>0</v>
      </c>
      <c r="C13" s="462">
        <v>0</v>
      </c>
    </row>
    <row r="14" spans="1:3" x14ac:dyDescent="0.2">
      <c r="A14" s="202" t="s">
        <v>273</v>
      </c>
      <c r="B14" s="461">
        <v>112.20258064516131</v>
      </c>
      <c r="C14" s="462">
        <v>63.436935483870954</v>
      </c>
    </row>
    <row r="15" spans="1:3" x14ac:dyDescent="0.2">
      <c r="A15" s="202" t="s">
        <v>205</v>
      </c>
      <c r="B15" s="461">
        <v>101.66129032258064</v>
      </c>
      <c r="C15" s="462">
        <v>78.917806451612904</v>
      </c>
    </row>
    <row r="16" spans="1:3" x14ac:dyDescent="0.2">
      <c r="A16" s="202" t="s">
        <v>274</v>
      </c>
      <c r="B16" s="461">
        <v>130.17419354838711</v>
      </c>
      <c r="C16" s="462">
        <v>77.399451612903221</v>
      </c>
    </row>
    <row r="17" spans="1:3" x14ac:dyDescent="0.2">
      <c r="A17" s="202" t="s">
        <v>234</v>
      </c>
      <c r="B17" s="461">
        <v>114.71212903225805</v>
      </c>
      <c r="C17" s="462">
        <v>79.973354838709668</v>
      </c>
    </row>
    <row r="18" spans="1:3" x14ac:dyDescent="0.2">
      <c r="A18" s="202" t="s">
        <v>235</v>
      </c>
      <c r="B18" s="461">
        <v>0</v>
      </c>
      <c r="C18" s="462">
        <v>0</v>
      </c>
    </row>
    <row r="19" spans="1:3" x14ac:dyDescent="0.2">
      <c r="A19" s="202" t="s">
        <v>275</v>
      </c>
      <c r="B19" s="461">
        <v>150.87581807277519</v>
      </c>
      <c r="C19" s="462">
        <v>80.782174482312996</v>
      </c>
    </row>
    <row r="20" spans="1:3" x14ac:dyDescent="0.2">
      <c r="A20" s="202" t="s">
        <v>276</v>
      </c>
      <c r="B20" s="461">
        <v>99.50338709677419</v>
      </c>
      <c r="C20" s="462">
        <v>65.751354838709673</v>
      </c>
    </row>
    <row r="21" spans="1:3" x14ac:dyDescent="0.2">
      <c r="A21" s="202" t="s">
        <v>206</v>
      </c>
      <c r="B21" s="461">
        <v>141.32554838709677</v>
      </c>
      <c r="C21" s="462">
        <v>75.519612903225806</v>
      </c>
    </row>
    <row r="22" spans="1:3" x14ac:dyDescent="0.2">
      <c r="A22" s="202" t="s">
        <v>277</v>
      </c>
      <c r="B22" s="461">
        <v>129.09029032258064</v>
      </c>
      <c r="C22" s="462">
        <v>75.466032258064516</v>
      </c>
    </row>
    <row r="23" spans="1:3" x14ac:dyDescent="0.2">
      <c r="A23" s="202" t="s">
        <v>278</v>
      </c>
      <c r="B23" s="461">
        <v>90.383741935483869</v>
      </c>
      <c r="C23" s="462">
        <v>61.837387096774179</v>
      </c>
    </row>
    <row r="24" spans="1:3" x14ac:dyDescent="0.2">
      <c r="A24" s="202" t="s">
        <v>279</v>
      </c>
      <c r="B24" s="461">
        <v>85.535483870967738</v>
      </c>
      <c r="C24" s="462">
        <v>63.335322580645162</v>
      </c>
    </row>
    <row r="25" spans="1:3" x14ac:dyDescent="0.2">
      <c r="A25" s="202" t="s">
        <v>280</v>
      </c>
      <c r="B25" s="461">
        <v>100</v>
      </c>
      <c r="C25" s="462">
        <v>61.536999999999999</v>
      </c>
    </row>
    <row r="26" spans="1:3" x14ac:dyDescent="0.2">
      <c r="A26" s="202" t="s">
        <v>540</v>
      </c>
      <c r="B26" s="461">
        <v>0</v>
      </c>
      <c r="C26" s="462">
        <v>0</v>
      </c>
    </row>
    <row r="27" spans="1:3" x14ac:dyDescent="0.2">
      <c r="A27" s="202" t="s">
        <v>281</v>
      </c>
      <c r="B27" s="461">
        <v>98.846426216049537</v>
      </c>
      <c r="C27" s="462">
        <v>74.903835237940498</v>
      </c>
    </row>
    <row r="28" spans="1:3" x14ac:dyDescent="0.2">
      <c r="A28" s="202" t="s">
        <v>236</v>
      </c>
      <c r="B28" s="461">
        <v>154.05161290322582</v>
      </c>
      <c r="C28" s="462">
        <v>75.566225806451627</v>
      </c>
    </row>
    <row r="29" spans="1:3" x14ac:dyDescent="0.2">
      <c r="A29" s="202" t="s">
        <v>542</v>
      </c>
      <c r="B29" s="461">
        <v>86.185671093144578</v>
      </c>
      <c r="C29" s="462">
        <v>62.009054658491344</v>
      </c>
    </row>
    <row r="30" spans="1:3" x14ac:dyDescent="0.2">
      <c r="A30" s="202" t="s">
        <v>282</v>
      </c>
      <c r="B30" s="461">
        <v>89.593589254180571</v>
      </c>
      <c r="C30" s="462">
        <v>73.149782118045508</v>
      </c>
    </row>
    <row r="31" spans="1:3" x14ac:dyDescent="0.2">
      <c r="A31" s="202" t="s">
        <v>237</v>
      </c>
      <c r="B31" s="461">
        <v>120.04212403553952</v>
      </c>
      <c r="C31" s="462">
        <v>57.740503127411806</v>
      </c>
    </row>
    <row r="32" spans="1:3" x14ac:dyDescent="0.2">
      <c r="A32" s="641" t="s">
        <v>283</v>
      </c>
      <c r="B32" s="645">
        <v>98.219352277433018</v>
      </c>
      <c r="C32" s="645">
        <v>64.100214230250415</v>
      </c>
    </row>
    <row r="33" spans="1:5" x14ac:dyDescent="0.2">
      <c r="A33" s="640" t="s">
        <v>284</v>
      </c>
      <c r="B33" s="644">
        <v>96.648923227422088</v>
      </c>
      <c r="C33" s="644">
        <v>63.257623168825035</v>
      </c>
    </row>
    <row r="34" spans="1:5" x14ac:dyDescent="0.2">
      <c r="A34" s="638" t="s">
        <v>285</v>
      </c>
      <c r="B34" s="654">
        <v>2.8109232274220943</v>
      </c>
      <c r="C34" s="654">
        <v>-4.6236671537556191</v>
      </c>
    </row>
    <row r="35" spans="1:5" x14ac:dyDescent="0.2">
      <c r="A35" s="80"/>
      <c r="B35" s="3"/>
      <c r="C35" s="55" t="s">
        <v>510</v>
      </c>
    </row>
    <row r="36" spans="1:5" x14ac:dyDescent="0.2">
      <c r="A36" s="80" t="s">
        <v>480</v>
      </c>
      <c r="B36" s="80"/>
      <c r="C36" s="80"/>
    </row>
    <row r="37" spans="1:5" s="1" customFormat="1" x14ac:dyDescent="0.2">
      <c r="A37" s="813"/>
      <c r="B37" s="813"/>
      <c r="C37" s="813"/>
      <c r="D37" s="813"/>
      <c r="E37" s="813"/>
    </row>
    <row r="38" spans="1:5" s="1" customFormat="1" x14ac:dyDescent="0.2">
      <c r="A38" s="813"/>
      <c r="B38" s="813"/>
      <c r="C38" s="813"/>
      <c r="D38" s="813"/>
      <c r="E38" s="813"/>
    </row>
    <row r="39" spans="1:5" s="1" customFormat="1" x14ac:dyDescent="0.2">
      <c r="A39" s="813"/>
      <c r="B39" s="813"/>
      <c r="C39" s="813"/>
      <c r="D39" s="813"/>
      <c r="E39" s="813"/>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2024</v>
      </c>
      <c r="C3" s="145" t="s">
        <v>505</v>
      </c>
      <c r="D3" s="145" t="s">
        <v>505</v>
      </c>
      <c r="E3" s="145" t="s">
        <v>505</v>
      </c>
      <c r="F3" s="145" t="s">
        <v>505</v>
      </c>
      <c r="G3" s="145">
        <v>2025</v>
      </c>
      <c r="H3" s="145" t="s">
        <v>505</v>
      </c>
      <c r="I3" s="145" t="s">
        <v>505</v>
      </c>
      <c r="J3" s="145" t="s">
        <v>505</v>
      </c>
      <c r="K3" s="145" t="s">
        <v>505</v>
      </c>
      <c r="L3" s="145" t="s">
        <v>505</v>
      </c>
      <c r="M3" s="145" t="s">
        <v>505</v>
      </c>
    </row>
    <row r="4" spans="1:13" x14ac:dyDescent="0.2">
      <c r="A4" s="439"/>
      <c r="B4" s="536">
        <v>45505</v>
      </c>
      <c r="C4" s="536">
        <v>45536</v>
      </c>
      <c r="D4" s="536">
        <v>45566</v>
      </c>
      <c r="E4" s="536">
        <v>45597</v>
      </c>
      <c r="F4" s="536">
        <v>45627</v>
      </c>
      <c r="G4" s="536">
        <v>45658</v>
      </c>
      <c r="H4" s="536">
        <v>45689</v>
      </c>
      <c r="I4" s="536">
        <v>45717</v>
      </c>
      <c r="J4" s="536">
        <v>45748</v>
      </c>
      <c r="K4" s="536">
        <v>45778</v>
      </c>
      <c r="L4" s="536">
        <v>45809</v>
      </c>
      <c r="M4" s="536">
        <v>45839</v>
      </c>
    </row>
    <row r="5" spans="1:13" x14ac:dyDescent="0.2">
      <c r="A5" s="537" t="s">
        <v>287</v>
      </c>
      <c r="B5" s="538">
        <v>80.355238095238079</v>
      </c>
      <c r="C5" s="538">
        <v>74.016666666666666</v>
      </c>
      <c r="D5" s="538">
        <v>75.632608695652166</v>
      </c>
      <c r="E5" s="538">
        <v>74.345238095238102</v>
      </c>
      <c r="F5" s="538">
        <v>73.814999999999998</v>
      </c>
      <c r="G5" s="538">
        <v>79.302727272727282</v>
      </c>
      <c r="H5" s="538">
        <v>75.42</v>
      </c>
      <c r="I5" s="538">
        <v>72.761428571428567</v>
      </c>
      <c r="J5" s="538">
        <v>68.057000000000002</v>
      </c>
      <c r="K5" s="538">
        <v>64.399999999999991</v>
      </c>
      <c r="L5" s="538">
        <v>71.542857142857144</v>
      </c>
      <c r="M5" s="538">
        <v>71.248695652173922</v>
      </c>
    </row>
    <row r="6" spans="1:13" x14ac:dyDescent="0.2">
      <c r="A6" s="539" t="s">
        <v>288</v>
      </c>
      <c r="B6" s="538">
        <v>76.683181818181822</v>
      </c>
      <c r="C6" s="538">
        <v>70.236000000000004</v>
      </c>
      <c r="D6" s="538">
        <v>72.164347826086953</v>
      </c>
      <c r="E6" s="538">
        <v>69.987000000000009</v>
      </c>
      <c r="F6" s="538">
        <v>70.052857142857135</v>
      </c>
      <c r="G6" s="538">
        <v>75.742500000000007</v>
      </c>
      <c r="H6" s="538">
        <v>71.533157894736831</v>
      </c>
      <c r="I6" s="538">
        <v>68.239047619047625</v>
      </c>
      <c r="J6" s="538">
        <v>63.536666666666655</v>
      </c>
      <c r="K6" s="538">
        <v>62.167619047619048</v>
      </c>
      <c r="L6" s="538">
        <v>68.169000000000011</v>
      </c>
      <c r="M6" s="538">
        <v>68.390909090909091</v>
      </c>
    </row>
    <row r="7" spans="1:13" x14ac:dyDescent="0.2">
      <c r="A7" s="540" t="s">
        <v>289</v>
      </c>
      <c r="B7" s="541">
        <v>1.1012181818181814</v>
      </c>
      <c r="C7" s="541">
        <v>1.1105999999999998</v>
      </c>
      <c r="D7" s="541">
        <v>1.0904347826086958</v>
      </c>
      <c r="E7" s="541">
        <v>1.0630142857142857</v>
      </c>
      <c r="F7" s="541">
        <v>1.0478749999999999</v>
      </c>
      <c r="G7" s="541">
        <v>1.0353727272727273</v>
      </c>
      <c r="H7" s="541">
        <v>1.0412500000000002</v>
      </c>
      <c r="I7" s="541">
        <v>1.0806809523809524</v>
      </c>
      <c r="J7" s="541">
        <v>1.1213950000000001</v>
      </c>
      <c r="K7" s="541">
        <v>1.1278047619047618</v>
      </c>
      <c r="L7" s="541">
        <v>1.1516190476190478</v>
      </c>
      <c r="M7" s="541">
        <v>1.1676869565217392</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2024</v>
      </c>
      <c r="C3" s="145" t="s">
        <v>505</v>
      </c>
      <c r="D3" s="145" t="s">
        <v>505</v>
      </c>
      <c r="E3" s="145" t="s">
        <v>505</v>
      </c>
      <c r="F3" s="145" t="s">
        <v>505</v>
      </c>
      <c r="G3" s="145">
        <v>2025</v>
      </c>
      <c r="H3" s="145" t="s">
        <v>505</v>
      </c>
      <c r="I3" s="145" t="s">
        <v>505</v>
      </c>
      <c r="J3" s="145" t="s">
        <v>505</v>
      </c>
      <c r="K3" s="145" t="s">
        <v>505</v>
      </c>
      <c r="L3" s="145" t="s">
        <v>505</v>
      </c>
      <c r="M3" s="145" t="s">
        <v>505</v>
      </c>
    </row>
    <row r="4" spans="1:13" x14ac:dyDescent="0.2">
      <c r="A4" s="439"/>
      <c r="B4" s="536">
        <v>45505</v>
      </c>
      <c r="C4" s="536">
        <v>45536</v>
      </c>
      <c r="D4" s="536">
        <v>45566</v>
      </c>
      <c r="E4" s="536">
        <v>45597</v>
      </c>
      <c r="F4" s="536">
        <v>45627</v>
      </c>
      <c r="G4" s="536">
        <v>45658</v>
      </c>
      <c r="H4" s="536">
        <v>45689</v>
      </c>
      <c r="I4" s="536">
        <v>45717</v>
      </c>
      <c r="J4" s="536">
        <v>45748</v>
      </c>
      <c r="K4" s="536">
        <v>45778</v>
      </c>
      <c r="L4" s="536">
        <v>45809</v>
      </c>
      <c r="M4" s="536">
        <v>45839</v>
      </c>
    </row>
    <row r="5" spans="1:13" x14ac:dyDescent="0.2">
      <c r="A5" s="484" t="s">
        <v>291</v>
      </c>
      <c r="B5" s="395"/>
      <c r="C5" s="395"/>
      <c r="D5" s="395"/>
      <c r="E5" s="395"/>
      <c r="F5" s="395"/>
      <c r="G5" s="395"/>
      <c r="H5" s="395"/>
      <c r="I5" s="395"/>
      <c r="J5" s="395"/>
      <c r="K5" s="395"/>
      <c r="L5" s="395"/>
      <c r="M5" s="395"/>
    </row>
    <row r="6" spans="1:13" x14ac:dyDescent="0.2">
      <c r="A6" s="544" t="s">
        <v>292</v>
      </c>
      <c r="B6" s="394">
        <v>82.981818181818184</v>
      </c>
      <c r="C6" s="394">
        <v>75.045238095238091</v>
      </c>
      <c r="D6" s="394">
        <v>75.723478260869584</v>
      </c>
      <c r="E6" s="394">
        <v>73.05523809523811</v>
      </c>
      <c r="F6" s="394">
        <v>72.872727272727289</v>
      </c>
      <c r="G6" s="394">
        <v>76.92217391304348</v>
      </c>
      <c r="H6" s="394">
        <v>75.149500000000003</v>
      </c>
      <c r="I6" s="394">
        <v>74.512380952380965</v>
      </c>
      <c r="J6" s="394">
        <v>69.934545454545457</v>
      </c>
      <c r="K6" s="394">
        <v>66.412727272727267</v>
      </c>
      <c r="L6" s="394">
        <v>71.137142857142877</v>
      </c>
      <c r="M6" s="394">
        <v>72.313913043478266</v>
      </c>
    </row>
    <row r="7" spans="1:13" x14ac:dyDescent="0.2">
      <c r="A7" s="544" t="s">
        <v>293</v>
      </c>
      <c r="B7" s="394">
        <v>80.162380952380943</v>
      </c>
      <c r="C7" s="394">
        <v>73.895238095238099</v>
      </c>
      <c r="D7" s="394">
        <v>76.25272727272727</v>
      </c>
      <c r="E7" s="394">
        <v>74.100476190476186</v>
      </c>
      <c r="F7" s="394">
        <v>73.957142857142841</v>
      </c>
      <c r="G7" s="394">
        <v>81.073499999999996</v>
      </c>
      <c r="H7" s="394">
        <v>76.306000000000012</v>
      </c>
      <c r="I7" s="394">
        <v>72.879999999999981</v>
      </c>
      <c r="J7" s="394">
        <v>67.362380952380946</v>
      </c>
      <c r="K7" s="394">
        <v>63.678000000000011</v>
      </c>
      <c r="L7" s="394">
        <v>69.36999999999999</v>
      </c>
      <c r="M7" s="394">
        <v>71.011739130434776</v>
      </c>
    </row>
    <row r="8" spans="1:13" x14ac:dyDescent="0.2">
      <c r="A8" s="544" t="s">
        <v>546</v>
      </c>
      <c r="B8" s="394">
        <v>81.484090909090909</v>
      </c>
      <c r="C8" s="394">
        <v>73.588095238095221</v>
      </c>
      <c r="D8" s="394">
        <v>74.377826086956517</v>
      </c>
      <c r="E8" s="394">
        <v>72.333809523809506</v>
      </c>
      <c r="F8" s="394">
        <v>71.422727272727286</v>
      </c>
      <c r="G8" s="394">
        <v>75.711304347826072</v>
      </c>
      <c r="H8" s="394">
        <v>73.746999999999986</v>
      </c>
      <c r="I8" s="394">
        <v>73.112380952380931</v>
      </c>
      <c r="J8" s="394">
        <v>68.63909090909091</v>
      </c>
      <c r="K8" s="394">
        <v>65.208181818181842</v>
      </c>
      <c r="L8" s="394">
        <v>70.08</v>
      </c>
      <c r="M8" s="394">
        <v>70.403043478260884</v>
      </c>
    </row>
    <row r="9" spans="1:13" x14ac:dyDescent="0.2">
      <c r="A9" s="544" t="s">
        <v>547</v>
      </c>
      <c r="B9" s="394">
        <v>79.681818181818159</v>
      </c>
      <c r="C9" s="394">
        <v>71.788095238095252</v>
      </c>
      <c r="D9" s="394">
        <v>72.577826086956534</v>
      </c>
      <c r="E9" s="394">
        <v>70.533809523809524</v>
      </c>
      <c r="F9" s="394">
        <v>69.622727272727289</v>
      </c>
      <c r="G9" s="394">
        <v>73.911304347826089</v>
      </c>
      <c r="H9" s="394">
        <v>71.947000000000003</v>
      </c>
      <c r="I9" s="394">
        <v>71.312380952380963</v>
      </c>
      <c r="J9" s="394">
        <v>66.839090909090928</v>
      </c>
      <c r="K9" s="394">
        <v>63.408181818181816</v>
      </c>
      <c r="L9" s="394">
        <v>68.279999999999987</v>
      </c>
      <c r="M9" s="394">
        <v>68.603043478260872</v>
      </c>
    </row>
    <row r="10" spans="1:13" x14ac:dyDescent="0.2">
      <c r="A10" s="545" t="s">
        <v>295</v>
      </c>
      <c r="B10" s="446">
        <v>81.203333333333319</v>
      </c>
      <c r="C10" s="446">
        <v>74.866190476190482</v>
      </c>
      <c r="D10" s="446">
        <v>76.481739130434789</v>
      </c>
      <c r="E10" s="446">
        <v>75.196190476190466</v>
      </c>
      <c r="F10" s="446">
        <v>74.656999999999996</v>
      </c>
      <c r="G10" s="446">
        <v>80.167727272727262</v>
      </c>
      <c r="H10" s="446">
        <v>76.256999999999991</v>
      </c>
      <c r="I10" s="446">
        <v>73.490476190476201</v>
      </c>
      <c r="J10" s="446">
        <v>68.722000000000008</v>
      </c>
      <c r="K10" s="446">
        <v>65.157500000000027</v>
      </c>
      <c r="L10" s="446">
        <v>72.396190476190483</v>
      </c>
      <c r="M10" s="446">
        <v>71.770869565217396</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80.903333333333322</v>
      </c>
      <c r="C12" s="394">
        <v>74.566190476190485</v>
      </c>
      <c r="D12" s="394">
        <v>76.181739130434792</v>
      </c>
      <c r="E12" s="394">
        <v>74.896190476190469</v>
      </c>
      <c r="F12" s="394">
        <v>74.356999999999999</v>
      </c>
      <c r="G12" s="394">
        <v>79.867727272727265</v>
      </c>
      <c r="H12" s="394">
        <v>75.957000000000008</v>
      </c>
      <c r="I12" s="394">
        <v>73.190476190476204</v>
      </c>
      <c r="J12" s="394">
        <v>68.421999999999997</v>
      </c>
      <c r="K12" s="394">
        <v>64.857499999999987</v>
      </c>
      <c r="L12" s="394">
        <v>72.096190476190486</v>
      </c>
      <c r="M12" s="394">
        <v>71.470869565217399</v>
      </c>
    </row>
    <row r="13" spans="1:13" x14ac:dyDescent="0.2">
      <c r="A13" s="544" t="s">
        <v>297</v>
      </c>
      <c r="B13" s="394">
        <v>79.818181818181799</v>
      </c>
      <c r="C13" s="394">
        <v>73.045238095238091</v>
      </c>
      <c r="D13" s="394">
        <v>74.256521739130434</v>
      </c>
      <c r="E13" s="394">
        <v>72.161904761904779</v>
      </c>
      <c r="F13" s="394">
        <v>71.840000000000018</v>
      </c>
      <c r="G13" s="394">
        <v>77.372608695652175</v>
      </c>
      <c r="H13" s="394">
        <v>74.283999999999978</v>
      </c>
      <c r="I13" s="394">
        <v>71.410476190476203</v>
      </c>
      <c r="J13" s="394">
        <v>67.449545454545444</v>
      </c>
      <c r="K13" s="394">
        <v>63.802272727272722</v>
      </c>
      <c r="L13" s="394">
        <v>71.134761904761902</v>
      </c>
      <c r="M13" s="394">
        <v>71.196086956521725</v>
      </c>
    </row>
    <row r="14" spans="1:13" x14ac:dyDescent="0.2">
      <c r="A14" s="544" t="s">
        <v>298</v>
      </c>
      <c r="B14" s="394">
        <v>82.881904761904764</v>
      </c>
      <c r="C14" s="394">
        <v>76.047142857142873</v>
      </c>
      <c r="D14" s="394">
        <v>76.694782608695647</v>
      </c>
      <c r="E14" s="394">
        <v>75.436666666666653</v>
      </c>
      <c r="F14" s="394">
        <v>74.717000000000013</v>
      </c>
      <c r="G14" s="394">
        <v>80.756363636363645</v>
      </c>
      <c r="H14" s="394">
        <v>77.079499999999996</v>
      </c>
      <c r="I14" s="394">
        <v>74.552380952380958</v>
      </c>
      <c r="J14" s="394">
        <v>69.576999999999998</v>
      </c>
      <c r="K14" s="394">
        <v>65.78</v>
      </c>
      <c r="L14" s="394">
        <v>73.498571428571438</v>
      </c>
      <c r="M14" s="394">
        <v>73.1795652173913</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74.233333333333348</v>
      </c>
      <c r="C16" s="394">
        <v>68.620952380952403</v>
      </c>
      <c r="D16" s="394">
        <v>69.061739130434759</v>
      </c>
      <c r="E16" s="394">
        <v>67.758095238095251</v>
      </c>
      <c r="F16" s="394">
        <v>67.417500000000018</v>
      </c>
      <c r="G16" s="394">
        <v>72.650454545454565</v>
      </c>
      <c r="H16" s="394">
        <v>68.270499999999998</v>
      </c>
      <c r="I16" s="394">
        <v>64.389047619047631</v>
      </c>
      <c r="J16" s="394">
        <v>60.423000000000002</v>
      </c>
      <c r="K16" s="394">
        <v>57.583500000000001</v>
      </c>
      <c r="L16" s="394">
        <v>65.189047619047614</v>
      </c>
      <c r="M16" s="394">
        <v>65.386086956521737</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76.683181818181822</v>
      </c>
      <c r="C18" s="394">
        <v>70.236000000000004</v>
      </c>
      <c r="D18" s="394">
        <v>72.164347826086953</v>
      </c>
      <c r="E18" s="394">
        <v>69.987000000000009</v>
      </c>
      <c r="F18" s="394">
        <v>70.052857142857135</v>
      </c>
      <c r="G18" s="394">
        <v>75.742500000000007</v>
      </c>
      <c r="H18" s="394">
        <v>71.533157894736831</v>
      </c>
      <c r="I18" s="394">
        <v>68.239047619047625</v>
      </c>
      <c r="J18" s="394">
        <v>63.536666666666655</v>
      </c>
      <c r="K18" s="394">
        <v>62.167619047619048</v>
      </c>
      <c r="L18" s="394">
        <v>68.169000000000011</v>
      </c>
      <c r="M18" s="394">
        <v>68.390909090909091</v>
      </c>
    </row>
    <row r="19" spans="1:13" x14ac:dyDescent="0.2">
      <c r="A19" s="545" t="s">
        <v>302</v>
      </c>
      <c r="B19" s="446">
        <v>70.445909090909083</v>
      </c>
      <c r="C19" s="446">
        <v>63.910952380952388</v>
      </c>
      <c r="D19" s="446">
        <v>66.305652173913046</v>
      </c>
      <c r="E19" s="446">
        <v>64.202380952380935</v>
      </c>
      <c r="F19" s="446">
        <v>64.433636363636367</v>
      </c>
      <c r="G19" s="446">
        <v>69.027826086956523</v>
      </c>
      <c r="H19" s="446">
        <v>67.109500000000011</v>
      </c>
      <c r="I19" s="446">
        <v>64.674761904761922</v>
      </c>
      <c r="J19" s="446">
        <v>59.799090909090914</v>
      </c>
      <c r="K19" s="446">
        <v>56.713181818181802</v>
      </c>
      <c r="L19" s="446">
        <v>61.988095238095241</v>
      </c>
      <c r="M19" s="446">
        <v>62.941739130434776</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83.339047619047619</v>
      </c>
      <c r="C21" s="394">
        <v>76.431904761904775</v>
      </c>
      <c r="D21" s="394">
        <v>76.883043478260873</v>
      </c>
      <c r="E21" s="394">
        <v>75.677142857142869</v>
      </c>
      <c r="F21" s="394">
        <v>75.322500000000005</v>
      </c>
      <c r="G21" s="394">
        <v>80.678181818181827</v>
      </c>
      <c r="H21" s="394">
        <v>76.307999999999993</v>
      </c>
      <c r="I21" s="394">
        <v>74.276190476190465</v>
      </c>
      <c r="J21" s="394">
        <v>69.660999999999987</v>
      </c>
      <c r="K21" s="394">
        <v>66.30749999999999</v>
      </c>
      <c r="L21" s="394">
        <v>73.848571428571432</v>
      </c>
      <c r="M21" s="394">
        <v>72.957826086956516</v>
      </c>
    </row>
    <row r="22" spans="1:13" x14ac:dyDescent="0.2">
      <c r="A22" s="544" t="s">
        <v>305</v>
      </c>
      <c r="B22" s="397">
        <v>82.01761904761905</v>
      </c>
      <c r="C22" s="397">
        <v>75.466666666666669</v>
      </c>
      <c r="D22" s="397">
        <v>76.095217391304345</v>
      </c>
      <c r="E22" s="397">
        <v>75.260476190476197</v>
      </c>
      <c r="F22" s="397">
        <v>74.561999999999983</v>
      </c>
      <c r="G22" s="397">
        <v>79.795909090909106</v>
      </c>
      <c r="H22" s="397">
        <v>75.541499999999999</v>
      </c>
      <c r="I22" s="397">
        <v>73.364285714285714</v>
      </c>
      <c r="J22" s="397">
        <v>68.961999999999989</v>
      </c>
      <c r="K22" s="397">
        <v>64.559500000000014</v>
      </c>
      <c r="L22" s="397">
        <v>72.507619047619045</v>
      </c>
      <c r="M22" s="397">
        <v>72.144347826086957</v>
      </c>
    </row>
    <row r="23" spans="1:13" x14ac:dyDescent="0.2">
      <c r="A23" s="545" t="s">
        <v>306</v>
      </c>
      <c r="B23" s="446">
        <v>81.480714285714271</v>
      </c>
      <c r="C23" s="446">
        <v>74.960000000000008</v>
      </c>
      <c r="D23" s="446">
        <v>76.370217391304351</v>
      </c>
      <c r="E23" s="446">
        <v>75.091666666666669</v>
      </c>
      <c r="F23" s="446">
        <v>74.70675</v>
      </c>
      <c r="G23" s="446">
        <v>79.76409090909091</v>
      </c>
      <c r="H23" s="446">
        <v>76.137249999999995</v>
      </c>
      <c r="I23" s="446">
        <v>73.342142857142875</v>
      </c>
      <c r="J23" s="446">
        <v>68.978749999999991</v>
      </c>
      <c r="K23" s="446">
        <v>64.708500000000001</v>
      </c>
      <c r="L23" s="446">
        <v>72.861428571428576</v>
      </c>
      <c r="M23" s="446">
        <v>72.251739130434785</v>
      </c>
    </row>
    <row r="24" spans="1:13" s="612" customFormat="1" x14ac:dyDescent="0.2">
      <c r="A24" s="546" t="s">
        <v>307</v>
      </c>
      <c r="B24" s="547">
        <v>78.3690909090909</v>
      </c>
      <c r="C24" s="547">
        <v>73.59476190476191</v>
      </c>
      <c r="D24" s="547">
        <v>74.499565217391321</v>
      </c>
      <c r="E24" s="547">
        <v>72.97571428571429</v>
      </c>
      <c r="F24" s="547">
        <v>73.068095238095268</v>
      </c>
      <c r="G24" s="547">
        <v>79.454999999999998</v>
      </c>
      <c r="H24" s="547">
        <v>76.808000000000021</v>
      </c>
      <c r="I24" s="547">
        <v>73.994761904761901</v>
      </c>
      <c r="J24" s="547">
        <v>69.002272727272739</v>
      </c>
      <c r="K24" s="547">
        <v>63.624090909090917</v>
      </c>
      <c r="L24" s="547">
        <v>69.734761904761896</v>
      </c>
      <c r="M24" s="547">
        <v>70.97347826086957</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6"/>
    </row>
    <row r="2" spans="1:14" ht="14.1" customHeight="1" x14ac:dyDescent="0.2">
      <c r="A2" s="158"/>
      <c r="B2" s="158"/>
      <c r="N2" s="161" t="s">
        <v>308</v>
      </c>
    </row>
    <row r="3" spans="1:14" ht="14.1" customHeight="1" x14ac:dyDescent="0.2">
      <c r="A3" s="551"/>
      <c r="B3" s="551"/>
      <c r="C3" s="145">
        <v>2024</v>
      </c>
      <c r="D3" s="145" t="s">
        <v>505</v>
      </c>
      <c r="E3" s="145" t="s">
        <v>505</v>
      </c>
      <c r="F3" s="145" t="s">
        <v>505</v>
      </c>
      <c r="G3" s="145" t="s">
        <v>505</v>
      </c>
      <c r="H3" s="145">
        <v>2025</v>
      </c>
      <c r="I3" s="145" t="s">
        <v>505</v>
      </c>
      <c r="J3" s="145" t="s">
        <v>505</v>
      </c>
      <c r="K3" s="145" t="s">
        <v>505</v>
      </c>
      <c r="L3" s="145" t="s">
        <v>505</v>
      </c>
      <c r="M3" s="145" t="s">
        <v>505</v>
      </c>
      <c r="N3" s="145" t="s">
        <v>505</v>
      </c>
    </row>
    <row r="4" spans="1:14" ht="14.1" customHeight="1" x14ac:dyDescent="0.2">
      <c r="C4" s="536">
        <v>45505</v>
      </c>
      <c r="D4" s="536">
        <v>45536</v>
      </c>
      <c r="E4" s="536">
        <v>45566</v>
      </c>
      <c r="F4" s="536">
        <v>45597</v>
      </c>
      <c r="G4" s="536">
        <v>45627</v>
      </c>
      <c r="H4" s="536">
        <v>45658</v>
      </c>
      <c r="I4" s="536">
        <v>45689</v>
      </c>
      <c r="J4" s="536">
        <v>45717</v>
      </c>
      <c r="K4" s="536">
        <v>45748</v>
      </c>
      <c r="L4" s="536">
        <v>45778</v>
      </c>
      <c r="M4" s="536">
        <v>45809</v>
      </c>
      <c r="N4" s="536">
        <v>45839</v>
      </c>
    </row>
    <row r="5" spans="1:14" ht="14.1" customHeight="1" x14ac:dyDescent="0.2">
      <c r="A5" s="816" t="s">
        <v>481</v>
      </c>
      <c r="B5" s="552" t="s">
        <v>309</v>
      </c>
      <c r="C5" s="548">
        <v>772.60227272727275</v>
      </c>
      <c r="D5" s="548">
        <v>691.83952380952383</v>
      </c>
      <c r="E5" s="548">
        <v>725.945652173913</v>
      </c>
      <c r="F5" s="548">
        <v>691.27380952380952</v>
      </c>
      <c r="G5" s="548">
        <v>685.5513636363637</v>
      </c>
      <c r="H5" s="548">
        <v>732.17391304347825</v>
      </c>
      <c r="I5" s="548">
        <v>729.33799999999997</v>
      </c>
      <c r="J5" s="548">
        <v>692.65476190476193</v>
      </c>
      <c r="K5" s="548">
        <v>664.61363636363637</v>
      </c>
      <c r="L5" s="548">
        <v>674.15909090909088</v>
      </c>
      <c r="M5" s="548">
        <v>718.13095238095241</v>
      </c>
      <c r="N5" s="548">
        <v>712.93478260869563</v>
      </c>
    </row>
    <row r="6" spans="1:14" ht="14.1" customHeight="1" x14ac:dyDescent="0.2">
      <c r="A6" s="817"/>
      <c r="B6" s="553" t="s">
        <v>310</v>
      </c>
      <c r="C6" s="549">
        <v>772.20238095238096</v>
      </c>
      <c r="D6" s="549">
        <v>692.38095238095241</v>
      </c>
      <c r="E6" s="549">
        <v>712.89130434782612</v>
      </c>
      <c r="F6" s="549">
        <v>676.20238095238096</v>
      </c>
      <c r="G6" s="549">
        <v>682.96249999999998</v>
      </c>
      <c r="H6" s="549">
        <v>720.71590909090912</v>
      </c>
      <c r="I6" s="549">
        <v>713.53750000000002</v>
      </c>
      <c r="J6" s="549">
        <v>662.15476190476193</v>
      </c>
      <c r="K6" s="549">
        <v>675.9</v>
      </c>
      <c r="L6" s="549">
        <v>679.92499999999995</v>
      </c>
      <c r="M6" s="549">
        <v>718.63095238095241</v>
      </c>
      <c r="N6" s="549">
        <v>717.08695652173913</v>
      </c>
    </row>
    <row r="7" spans="1:14" ht="14.1" customHeight="1" x14ac:dyDescent="0.2">
      <c r="A7" s="816" t="s">
        <v>513</v>
      </c>
      <c r="B7" s="552" t="s">
        <v>309</v>
      </c>
      <c r="C7" s="550">
        <v>735.89285714285711</v>
      </c>
      <c r="D7" s="550">
        <v>682.10714285714289</v>
      </c>
      <c r="E7" s="550">
        <v>701.66304347826087</v>
      </c>
      <c r="F7" s="550">
        <v>708.61904761904759</v>
      </c>
      <c r="G7" s="550">
        <v>686.92499999999995</v>
      </c>
      <c r="H7" s="550">
        <v>731.93181818181813</v>
      </c>
      <c r="I7" s="550">
        <v>721.08749999999998</v>
      </c>
      <c r="J7" s="550">
        <v>679.58333333333337</v>
      </c>
      <c r="K7" s="550">
        <v>650.21249999999998</v>
      </c>
      <c r="L7" s="550">
        <v>636.08749999999998</v>
      </c>
      <c r="M7" s="550">
        <v>699.52380952380952</v>
      </c>
      <c r="N7" s="550">
        <v>732.04347826086962</v>
      </c>
    </row>
    <row r="8" spans="1:14" ht="14.1" customHeight="1" x14ac:dyDescent="0.2">
      <c r="A8" s="817"/>
      <c r="B8" s="553" t="s">
        <v>310</v>
      </c>
      <c r="C8" s="549">
        <v>744.40476190476193</v>
      </c>
      <c r="D8" s="549">
        <v>685.73809523809518</v>
      </c>
      <c r="E8" s="549">
        <v>711.83695652173913</v>
      </c>
      <c r="F8" s="549">
        <v>713.08333333333337</v>
      </c>
      <c r="G8" s="549">
        <v>694.48749999999995</v>
      </c>
      <c r="H8" s="549">
        <v>747.39772727272725</v>
      </c>
      <c r="I8" s="549">
        <v>733.16250000000002</v>
      </c>
      <c r="J8" s="549">
        <v>695.22619047619048</v>
      </c>
      <c r="K8" s="549">
        <v>663.8125</v>
      </c>
      <c r="L8" s="549">
        <v>651.25</v>
      </c>
      <c r="M8" s="549">
        <v>707.51190476190482</v>
      </c>
      <c r="N8" s="549">
        <v>737.82608695652175</v>
      </c>
    </row>
    <row r="9" spans="1:14" ht="14.1" customHeight="1" x14ac:dyDescent="0.2">
      <c r="A9" s="816" t="s">
        <v>482</v>
      </c>
      <c r="B9" s="552" t="s">
        <v>309</v>
      </c>
      <c r="C9" s="548">
        <v>704.68181818181813</v>
      </c>
      <c r="D9" s="548">
        <v>661.41714285714284</v>
      </c>
      <c r="E9" s="548">
        <v>676.79347826086962</v>
      </c>
      <c r="F9" s="548">
        <v>679.10714285714289</v>
      </c>
      <c r="G9" s="548">
        <v>672.30681818181813</v>
      </c>
      <c r="H9" s="548">
        <v>714.57608695652175</v>
      </c>
      <c r="I9" s="548">
        <v>704.42499999999995</v>
      </c>
      <c r="J9" s="548">
        <v>656.67857142857144</v>
      </c>
      <c r="K9" s="548">
        <v>617.73863636363637</v>
      </c>
      <c r="L9" s="548">
        <v>603.86363636363637</v>
      </c>
      <c r="M9" s="548">
        <v>682</v>
      </c>
      <c r="N9" s="548">
        <v>725.52173913043475</v>
      </c>
    </row>
    <row r="10" spans="1:14" ht="14.1" customHeight="1" x14ac:dyDescent="0.2">
      <c r="A10" s="817"/>
      <c r="B10" s="553" t="s">
        <v>310</v>
      </c>
      <c r="C10" s="549">
        <v>720.08952380952383</v>
      </c>
      <c r="D10" s="549">
        <v>669.12476190476195</v>
      </c>
      <c r="E10" s="549">
        <v>685.45913043478254</v>
      </c>
      <c r="F10" s="549">
        <v>688.60714285714289</v>
      </c>
      <c r="G10" s="549">
        <v>687.25400000000002</v>
      </c>
      <c r="H10" s="549">
        <v>736.09090909090912</v>
      </c>
      <c r="I10" s="549">
        <v>726.71249999999998</v>
      </c>
      <c r="J10" s="549">
        <v>680.51190476190482</v>
      </c>
      <c r="K10" s="549">
        <v>633.82500000000005</v>
      </c>
      <c r="L10" s="549">
        <v>621.36249999999995</v>
      </c>
      <c r="M10" s="549">
        <v>693.70238095238096</v>
      </c>
      <c r="N10" s="549">
        <v>744.804347826087</v>
      </c>
    </row>
    <row r="11" spans="1:14" ht="14.1" customHeight="1" x14ac:dyDescent="0.2">
      <c r="A11" s="814" t="s">
        <v>311</v>
      </c>
      <c r="B11" s="552" t="s">
        <v>309</v>
      </c>
      <c r="C11" s="548">
        <v>505.57954545454544</v>
      </c>
      <c r="D11" s="548">
        <v>465.41666666666669</v>
      </c>
      <c r="E11" s="548">
        <v>473.4621739130435</v>
      </c>
      <c r="F11" s="548">
        <v>471.42952380952374</v>
      </c>
      <c r="G11" s="548">
        <v>480.67090909090911</v>
      </c>
      <c r="H11" s="548">
        <v>471.88043478260869</v>
      </c>
      <c r="I11" s="548">
        <v>488.95</v>
      </c>
      <c r="J11" s="548">
        <v>435.22619047619048</v>
      </c>
      <c r="K11" s="548">
        <v>397.93181818181819</v>
      </c>
      <c r="L11" s="548">
        <v>385.65909090909093</v>
      </c>
      <c r="M11" s="548">
        <v>443.98809523809524</v>
      </c>
      <c r="N11" s="548">
        <v>454.28260869565219</v>
      </c>
    </row>
    <row r="12" spans="1:14" ht="14.1" customHeight="1" x14ac:dyDescent="0.2">
      <c r="A12" s="815"/>
      <c r="B12" s="553" t="s">
        <v>310</v>
      </c>
      <c r="C12" s="549">
        <v>461.40476190476193</v>
      </c>
      <c r="D12" s="549">
        <v>445.04761904761904</v>
      </c>
      <c r="E12" s="549">
        <v>465.0978260869565</v>
      </c>
      <c r="F12" s="549">
        <v>473.53571428571428</v>
      </c>
      <c r="G12" s="549">
        <v>458.8</v>
      </c>
      <c r="H12" s="549">
        <v>468.76136363636363</v>
      </c>
      <c r="I12" s="549">
        <v>474.92500000000001</v>
      </c>
      <c r="J12" s="549">
        <v>431.29761904761904</v>
      </c>
      <c r="K12" s="549">
        <v>405.98750000000001</v>
      </c>
      <c r="L12" s="549">
        <v>400.41250000000002</v>
      </c>
      <c r="M12" s="549">
        <v>432.0595238095238</v>
      </c>
      <c r="N12" s="549">
        <v>430.61956521739131</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83">
        <f>INDICE!A3</f>
        <v>45869</v>
      </c>
      <c r="C3" s="781">
        <v>41671</v>
      </c>
      <c r="D3" s="781" t="s">
        <v>115</v>
      </c>
      <c r="E3" s="781"/>
      <c r="F3" s="781" t="s">
        <v>116</v>
      </c>
      <c r="G3" s="781"/>
      <c r="H3" s="781"/>
    </row>
    <row r="4" spans="1:8" ht="25.5" x14ac:dyDescent="0.2">
      <c r="A4" s="66"/>
      <c r="B4" s="184" t="s">
        <v>54</v>
      </c>
      <c r="C4" s="185" t="s">
        <v>445</v>
      </c>
      <c r="D4" s="184" t="s">
        <v>54</v>
      </c>
      <c r="E4" s="185" t="s">
        <v>445</v>
      </c>
      <c r="F4" s="184" t="s">
        <v>54</v>
      </c>
      <c r="G4" s="186" t="s">
        <v>445</v>
      </c>
      <c r="H4" s="185" t="s">
        <v>106</v>
      </c>
    </row>
    <row r="5" spans="1:8" x14ac:dyDescent="0.2">
      <c r="A5" s="3" t="s">
        <v>313</v>
      </c>
      <c r="B5" s="300">
        <v>14877.071</v>
      </c>
      <c r="C5" s="72">
        <v>-4.7650472683696252</v>
      </c>
      <c r="D5" s="71">
        <v>131860.84899999999</v>
      </c>
      <c r="E5" s="329">
        <v>-2.2767206045399129</v>
      </c>
      <c r="F5" s="71">
        <v>223472.008</v>
      </c>
      <c r="G5" s="329">
        <v>1.5983850607388943</v>
      </c>
      <c r="H5" s="303">
        <v>69.58495916951523</v>
      </c>
    </row>
    <row r="6" spans="1:8" x14ac:dyDescent="0.2">
      <c r="A6" s="3" t="s">
        <v>314</v>
      </c>
      <c r="B6" s="301">
        <v>9404.0840000000007</v>
      </c>
      <c r="C6" s="187">
        <v>30.35681463132666</v>
      </c>
      <c r="D6" s="58">
        <v>49832.436000000002</v>
      </c>
      <c r="E6" s="59">
        <v>34.442406938324353</v>
      </c>
      <c r="F6" s="58">
        <v>87244.528999999995</v>
      </c>
      <c r="G6" s="59">
        <v>10.375274924413814</v>
      </c>
      <c r="H6" s="304">
        <v>27.16629721351314</v>
      </c>
    </row>
    <row r="7" spans="1:8" x14ac:dyDescent="0.2">
      <c r="A7" s="3" t="s">
        <v>315</v>
      </c>
      <c r="B7" s="340">
        <v>1012.206</v>
      </c>
      <c r="C7" s="187">
        <v>17.810703228659886</v>
      </c>
      <c r="D7" s="95">
        <v>6090.5749999999998</v>
      </c>
      <c r="E7" s="73">
        <v>5.1236467039771476</v>
      </c>
      <c r="F7" s="95">
        <v>10433.335999999999</v>
      </c>
      <c r="G7" s="187">
        <v>6.4317253237937884</v>
      </c>
      <c r="H7" s="441">
        <v>3.2487436169716304</v>
      </c>
    </row>
    <row r="8" spans="1:8" x14ac:dyDescent="0.2">
      <c r="A8" s="209" t="s">
        <v>186</v>
      </c>
      <c r="B8" s="210">
        <v>25293.361000000001</v>
      </c>
      <c r="C8" s="211">
        <v>6.7467787140853677</v>
      </c>
      <c r="D8" s="210">
        <v>187783.86</v>
      </c>
      <c r="E8" s="211">
        <v>5.6195979868209278</v>
      </c>
      <c r="F8" s="210">
        <v>321149.87300000002</v>
      </c>
      <c r="G8" s="211">
        <v>3.9984194047455186</v>
      </c>
      <c r="H8" s="212">
        <v>100</v>
      </c>
    </row>
    <row r="9" spans="1:8" x14ac:dyDescent="0.2">
      <c r="A9" s="213" t="s">
        <v>586</v>
      </c>
      <c r="B9" s="302">
        <v>4484.7719999999999</v>
      </c>
      <c r="C9" s="75">
        <v>-8.3667925623152808</v>
      </c>
      <c r="D9" s="74">
        <v>30590.003000000001</v>
      </c>
      <c r="E9" s="75">
        <v>-5.7037569296480424</v>
      </c>
      <c r="F9" s="74">
        <v>53448.038999999997</v>
      </c>
      <c r="G9" s="189">
        <v>-3.1536555427658528</v>
      </c>
      <c r="H9" s="498">
        <v>16.642709056901914</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90" priority="7" operator="equal">
      <formula>0</formula>
    </cfRule>
    <cfRule type="cellIs" dxfId="89" priority="8" operator="between">
      <formula>-0.5</formula>
      <formula>0.5</formula>
    </cfRule>
  </conditionalFormatting>
  <conditionalFormatting sqref="E7">
    <cfRule type="cellIs" dxfId="88" priority="1" operator="between">
      <formula>-0.5</formula>
      <formula>0.5</formula>
    </cfRule>
    <cfRule type="cellIs" dxfId="87" priority="2" operator="between">
      <formula>0</formula>
      <formula>0.49</formula>
    </cfRule>
  </conditionalFormatting>
  <conditionalFormatting sqref="G5">
    <cfRule type="cellIs" dxfId="86" priority="5" operator="equal">
      <formula>0</formula>
    </cfRule>
    <cfRule type="cellIs" dxfId="85"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606</v>
      </c>
      <c r="B1" s="53"/>
      <c r="C1" s="53"/>
      <c r="D1" s="6"/>
      <c r="E1" s="6"/>
      <c r="F1" s="6"/>
      <c r="G1" s="6"/>
      <c r="H1" s="3"/>
    </row>
    <row r="2" spans="1:8" x14ac:dyDescent="0.2">
      <c r="A2" s="54"/>
      <c r="B2" s="54"/>
      <c r="C2" s="54"/>
      <c r="D2" s="65"/>
      <c r="E2" s="65"/>
      <c r="F2" s="65"/>
      <c r="G2" s="108"/>
      <c r="H2" s="55" t="s">
        <v>463</v>
      </c>
    </row>
    <row r="3" spans="1:8" ht="14.1" customHeight="1" x14ac:dyDescent="0.2">
      <c r="A3" s="56"/>
      <c r="B3" s="783">
        <f>INDICE!A3</f>
        <v>45869</v>
      </c>
      <c r="C3" s="783">
        <v>41671</v>
      </c>
      <c r="D3" s="781" t="s">
        <v>115</v>
      </c>
      <c r="E3" s="781"/>
      <c r="F3" s="781" t="s">
        <v>116</v>
      </c>
      <c r="G3" s="781"/>
      <c r="H3" s="183"/>
    </row>
    <row r="4" spans="1:8" ht="25.5" x14ac:dyDescent="0.2">
      <c r="A4" s="66"/>
      <c r="B4" s="184" t="s">
        <v>54</v>
      </c>
      <c r="C4" s="185" t="s">
        <v>445</v>
      </c>
      <c r="D4" s="184" t="s">
        <v>54</v>
      </c>
      <c r="E4" s="185" t="s">
        <v>445</v>
      </c>
      <c r="F4" s="184" t="s">
        <v>54</v>
      </c>
      <c r="G4" s="186" t="s">
        <v>445</v>
      </c>
      <c r="H4" s="185" t="s">
        <v>106</v>
      </c>
    </row>
    <row r="5" spans="1:8" x14ac:dyDescent="0.2">
      <c r="A5" s="3" t="s">
        <v>608</v>
      </c>
      <c r="B5" s="300">
        <v>14856.518</v>
      </c>
      <c r="C5" s="72">
        <v>18.849015893901672</v>
      </c>
      <c r="D5" s="71">
        <v>85727.815000000002</v>
      </c>
      <c r="E5" s="72">
        <v>14.95945447136895</v>
      </c>
      <c r="F5" s="71">
        <v>151818.774</v>
      </c>
      <c r="G5" s="59">
        <v>7.4751586989862036</v>
      </c>
      <c r="H5" s="303">
        <v>47.273496508591172</v>
      </c>
    </row>
    <row r="6" spans="1:8" x14ac:dyDescent="0.2">
      <c r="A6" s="3" t="s">
        <v>607</v>
      </c>
      <c r="B6" s="301">
        <v>7184.1930000000002</v>
      </c>
      <c r="C6" s="187">
        <v>-12.108609992923856</v>
      </c>
      <c r="D6" s="58">
        <v>54311.713000000003</v>
      </c>
      <c r="E6" s="59">
        <v>-8.3397404326102897</v>
      </c>
      <c r="F6" s="58">
        <v>93959.805999999997</v>
      </c>
      <c r="G6" s="59">
        <v>-4.1992494144554477</v>
      </c>
      <c r="H6" s="304">
        <v>29.257307537530924</v>
      </c>
    </row>
    <row r="7" spans="1:8" x14ac:dyDescent="0.2">
      <c r="A7" s="3" t="s">
        <v>609</v>
      </c>
      <c r="B7" s="340">
        <v>2240.444</v>
      </c>
      <c r="C7" s="187">
        <v>3.66297332549229</v>
      </c>
      <c r="D7" s="95">
        <v>41653.756999999998</v>
      </c>
      <c r="E7" s="187">
        <v>9.1172222712237634</v>
      </c>
      <c r="F7" s="95">
        <v>64937.957000000002</v>
      </c>
      <c r="G7" s="187">
        <v>8.8430156437509311</v>
      </c>
      <c r="H7" s="441">
        <v>20.220452336906263</v>
      </c>
    </row>
    <row r="8" spans="1:8" x14ac:dyDescent="0.2">
      <c r="A8" s="681" t="s">
        <v>317</v>
      </c>
      <c r="B8" s="340">
        <v>1012.206</v>
      </c>
      <c r="C8" s="187">
        <v>17.810703228659886</v>
      </c>
      <c r="D8" s="95">
        <v>6090.5749999999998</v>
      </c>
      <c r="E8" s="187">
        <v>5.1236467039771476</v>
      </c>
      <c r="F8" s="95">
        <v>10433.335999999999</v>
      </c>
      <c r="G8" s="187">
        <v>6.4317253237937884</v>
      </c>
      <c r="H8" s="441">
        <v>3.2487436169716304</v>
      </c>
    </row>
    <row r="9" spans="1:8" x14ac:dyDescent="0.2">
      <c r="A9" s="209" t="s">
        <v>186</v>
      </c>
      <c r="B9" s="210">
        <v>25293.361000000001</v>
      </c>
      <c r="C9" s="211">
        <v>6.7467787140853677</v>
      </c>
      <c r="D9" s="210">
        <v>187783.86</v>
      </c>
      <c r="E9" s="211">
        <v>5.6195979868209278</v>
      </c>
      <c r="F9" s="210">
        <v>321149.87300000002</v>
      </c>
      <c r="G9" s="211">
        <v>3.9984194047455186</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18" t="s">
        <v>610</v>
      </c>
      <c r="B14" s="818"/>
      <c r="C14" s="818"/>
      <c r="D14" s="818"/>
      <c r="E14" s="818"/>
      <c r="F14" s="818"/>
      <c r="G14" s="818"/>
      <c r="H14" s="818"/>
    </row>
    <row r="15" spans="1:8" s="1" customFormat="1" x14ac:dyDescent="0.2">
      <c r="A15" s="818"/>
      <c r="B15" s="818"/>
      <c r="C15" s="818"/>
      <c r="D15" s="818"/>
      <c r="E15" s="818"/>
      <c r="F15" s="818"/>
      <c r="G15" s="818"/>
      <c r="H15" s="818"/>
    </row>
    <row r="16" spans="1:8" s="1" customFormat="1" x14ac:dyDescent="0.2">
      <c r="A16" s="818"/>
      <c r="B16" s="818"/>
      <c r="C16" s="818"/>
      <c r="D16" s="818"/>
      <c r="E16" s="818"/>
      <c r="F16" s="818"/>
      <c r="G16" s="818"/>
      <c r="H16" s="818"/>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9">
        <v>2023</v>
      </c>
      <c r="C3" s="819">
        <v>2024</v>
      </c>
      <c r="D3" s="819">
        <v>2025</v>
      </c>
    </row>
    <row r="4" spans="1:4" x14ac:dyDescent="0.2">
      <c r="A4" s="630"/>
      <c r="B4" s="820"/>
      <c r="C4" s="820"/>
      <c r="D4" s="820"/>
    </row>
    <row r="5" spans="1:4" x14ac:dyDescent="0.2">
      <c r="A5" s="551" t="s">
        <v>318</v>
      </c>
      <c r="B5" s="731">
        <v>-8.0107958652343054</v>
      </c>
      <c r="C5" s="731">
        <v>-6.4424171214316317</v>
      </c>
      <c r="D5" s="731">
        <v>-5.3462152360493311</v>
      </c>
    </row>
    <row r="6" spans="1:4" x14ac:dyDescent="0.2">
      <c r="A6" s="18" t="s">
        <v>127</v>
      </c>
      <c r="B6" s="394">
        <v>-9.8506569250518385</v>
      </c>
      <c r="C6" s="394">
        <v>-7.7496652633383771</v>
      </c>
      <c r="D6" s="394">
        <v>-3.16479412138737</v>
      </c>
    </row>
    <row r="7" spans="1:4" x14ac:dyDescent="0.2">
      <c r="A7" s="18" t="s">
        <v>128</v>
      </c>
      <c r="B7" s="394">
        <v>-11.586687231634677</v>
      </c>
      <c r="C7" s="394">
        <v>-6.6276780129330373</v>
      </c>
      <c r="D7" s="394">
        <v>-2.5361267235967673</v>
      </c>
    </row>
    <row r="8" spans="1:4" x14ac:dyDescent="0.2">
      <c r="A8" s="18" t="s">
        <v>129</v>
      </c>
      <c r="B8" s="394">
        <v>-11.212958226238294</v>
      </c>
      <c r="C8" s="394">
        <v>-6.716855689660238</v>
      </c>
      <c r="D8" s="394">
        <v>-1.4812199588364194</v>
      </c>
    </row>
    <row r="9" spans="1:4" x14ac:dyDescent="0.2">
      <c r="A9" s="18" t="s">
        <v>130</v>
      </c>
      <c r="B9" s="394">
        <v>-11.222985173363401</v>
      </c>
      <c r="C9" s="394">
        <v>-6.9584911547756354</v>
      </c>
      <c r="D9" s="394">
        <v>-0.35225957832504051</v>
      </c>
    </row>
    <row r="10" spans="1:4" x14ac:dyDescent="0.2">
      <c r="A10" s="18" t="s">
        <v>131</v>
      </c>
      <c r="B10" s="394">
        <v>-12.379924093410786</v>
      </c>
      <c r="C10" s="394">
        <v>-7.6407895416002596</v>
      </c>
      <c r="D10" s="394">
        <v>2.6294731450480522</v>
      </c>
    </row>
    <row r="11" spans="1:4" x14ac:dyDescent="0.2">
      <c r="A11" s="18" t="s">
        <v>132</v>
      </c>
      <c r="B11" s="394">
        <v>-14.375792306472047</v>
      </c>
      <c r="C11" s="394">
        <v>-7.0402423584596194</v>
      </c>
      <c r="D11" s="394">
        <v>3.9984194047455186</v>
      </c>
    </row>
    <row r="12" spans="1:4" x14ac:dyDescent="0.2">
      <c r="A12" s="18" t="s">
        <v>133</v>
      </c>
      <c r="B12" s="394">
        <v>-15.438733247071756</v>
      </c>
      <c r="C12" s="394">
        <v>-6.8740220164273804</v>
      </c>
      <c r="D12" s="394" t="s">
        <v>505</v>
      </c>
    </row>
    <row r="13" spans="1:4" x14ac:dyDescent="0.2">
      <c r="A13" s="18" t="s">
        <v>134</v>
      </c>
      <c r="B13" s="394">
        <v>-15.55669939369419</v>
      </c>
      <c r="C13" s="394">
        <v>-7.3534608492860807</v>
      </c>
      <c r="D13" s="394" t="s">
        <v>505</v>
      </c>
    </row>
    <row r="14" spans="1:4" x14ac:dyDescent="0.2">
      <c r="A14" s="18" t="s">
        <v>135</v>
      </c>
      <c r="B14" s="394">
        <v>-16.142847842261229</v>
      </c>
      <c r="C14" s="394">
        <v>-6.686336415334841</v>
      </c>
      <c r="D14" s="394" t="s">
        <v>505</v>
      </c>
    </row>
    <row r="15" spans="1:4" x14ac:dyDescent="0.2">
      <c r="A15" s="18" t="s">
        <v>136</v>
      </c>
      <c r="B15" s="394">
        <v>-13.983042833013769</v>
      </c>
      <c r="C15" s="394">
        <v>-4.9880682204459417</v>
      </c>
      <c r="D15" s="394" t="s">
        <v>505</v>
      </c>
    </row>
    <row r="16" spans="1:4" x14ac:dyDescent="0.2">
      <c r="A16" s="439" t="s">
        <v>137</v>
      </c>
      <c r="B16" s="446">
        <v>-10.977983850198026</v>
      </c>
      <c r="C16" s="446">
        <v>-3.7543502119315812</v>
      </c>
      <c r="D16" s="446"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7" t="s">
        <v>688</v>
      </c>
      <c r="C3" s="773" t="s">
        <v>416</v>
      </c>
      <c r="D3" s="777" t="s">
        <v>678</v>
      </c>
      <c r="E3" s="773" t="s">
        <v>416</v>
      </c>
      <c r="F3" s="775" t="s">
        <v>689</v>
      </c>
    </row>
    <row r="4" spans="1:6" x14ac:dyDescent="0.2">
      <c r="A4" s="66"/>
      <c r="B4" s="778"/>
      <c r="C4" s="774"/>
      <c r="D4" s="778"/>
      <c r="E4" s="774"/>
      <c r="F4" s="776"/>
    </row>
    <row r="5" spans="1:6" x14ac:dyDescent="0.2">
      <c r="A5" s="3" t="s">
        <v>107</v>
      </c>
      <c r="B5" s="58">
        <v>488.9653356501384</v>
      </c>
      <c r="C5" s="59">
        <v>0.54982644022037663</v>
      </c>
      <c r="D5" s="58">
        <v>487.20335404127258</v>
      </c>
      <c r="E5" s="59">
        <v>0.56948438823586189</v>
      </c>
      <c r="F5" s="59">
        <v>0.36165219189286635</v>
      </c>
    </row>
    <row r="6" spans="1:6" x14ac:dyDescent="0.2">
      <c r="A6" s="3" t="s">
        <v>117</v>
      </c>
      <c r="B6" s="58">
        <v>48099.567447921887</v>
      </c>
      <c r="C6" s="59">
        <v>54.08648020184723</v>
      </c>
      <c r="D6" s="58">
        <v>45897.406639915935</v>
      </c>
      <c r="E6" s="59">
        <v>53.648761497916311</v>
      </c>
      <c r="F6" s="59">
        <v>4.7980070536072139</v>
      </c>
    </row>
    <row r="7" spans="1:6" x14ac:dyDescent="0.2">
      <c r="A7" s="3" t="s">
        <v>118</v>
      </c>
      <c r="B7" s="58">
        <v>13970.515954768705</v>
      </c>
      <c r="C7" s="59">
        <v>15.709414339646715</v>
      </c>
      <c r="D7" s="58">
        <v>13299.118837093374</v>
      </c>
      <c r="E7" s="59">
        <v>15.545132216755142</v>
      </c>
      <c r="F7" s="59">
        <v>5.0484331022195015</v>
      </c>
    </row>
    <row r="8" spans="1:6" x14ac:dyDescent="0.2">
      <c r="A8" s="3" t="s">
        <v>119</v>
      </c>
      <c r="B8" s="58">
        <v>19732.409028374892</v>
      </c>
      <c r="C8" s="59">
        <v>22.188485403813342</v>
      </c>
      <c r="D8" s="58">
        <v>19146.428202923475</v>
      </c>
      <c r="E8" s="59">
        <v>22.379960773258652</v>
      </c>
      <c r="F8" s="59">
        <v>3.0605229301303503</v>
      </c>
    </row>
    <row r="9" spans="1:6" x14ac:dyDescent="0.2">
      <c r="A9" s="3" t="s">
        <v>120</v>
      </c>
      <c r="B9" s="58">
        <v>6440.0701268935318</v>
      </c>
      <c r="C9" s="59">
        <v>7.2416602455701256</v>
      </c>
      <c r="D9" s="58">
        <v>6508.1814203952417</v>
      </c>
      <c r="E9" s="59">
        <v>7.6073115752971887</v>
      </c>
      <c r="F9" s="59">
        <v>-1.0465487837856486</v>
      </c>
    </row>
    <row r="10" spans="1:6" x14ac:dyDescent="0.2">
      <c r="A10" s="3" t="s">
        <v>112</v>
      </c>
      <c r="B10" s="58">
        <v>199.3237137009076</v>
      </c>
      <c r="C10" s="73">
        <v>0.22413336890223071</v>
      </c>
      <c r="D10" s="58">
        <v>213.32268080634373</v>
      </c>
      <c r="E10" s="59">
        <v>0.24934954853685878</v>
      </c>
      <c r="F10" s="59">
        <v>-6.5623435128984307</v>
      </c>
    </row>
    <row r="11" spans="1:6" x14ac:dyDescent="0.2">
      <c r="A11" s="60" t="s">
        <v>114</v>
      </c>
      <c r="B11" s="61">
        <v>88930.851607310047</v>
      </c>
      <c r="C11" s="62">
        <v>100</v>
      </c>
      <c r="D11" s="61">
        <v>85551.661135175629</v>
      </c>
      <c r="E11" s="62">
        <v>100</v>
      </c>
      <c r="F11" s="62">
        <v>3.9498829447567814</v>
      </c>
    </row>
    <row r="12" spans="1:6" x14ac:dyDescent="0.2">
      <c r="A12" s="699" t="s">
        <v>690</v>
      </c>
      <c r="B12" s="3"/>
      <c r="C12" s="3"/>
      <c r="D12" s="3"/>
      <c r="E12" s="3"/>
      <c r="F12" s="55" t="s">
        <v>565</v>
      </c>
    </row>
    <row r="13" spans="1:6" x14ac:dyDescent="0.2">
      <c r="A13" s="428"/>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21" t="s">
        <v>611</v>
      </c>
      <c r="B1" s="821"/>
      <c r="C1" s="821"/>
      <c r="D1" s="821"/>
      <c r="E1" s="821"/>
      <c r="F1" s="821"/>
      <c r="G1" s="18"/>
      <c r="H1" s="18"/>
      <c r="I1" s="18"/>
      <c r="J1" s="18"/>
      <c r="K1" s="18"/>
      <c r="L1" s="18"/>
    </row>
    <row r="2" spans="1:12" x14ac:dyDescent="0.2">
      <c r="A2" s="822"/>
      <c r="B2" s="822"/>
      <c r="C2" s="822"/>
      <c r="D2" s="822"/>
      <c r="E2" s="822"/>
      <c r="F2" s="822"/>
      <c r="G2" s="18"/>
      <c r="H2" s="18"/>
      <c r="I2" s="18"/>
      <c r="J2" s="18"/>
      <c r="K2" s="563"/>
      <c r="L2" s="55" t="s">
        <v>463</v>
      </c>
    </row>
    <row r="3" spans="1:12" x14ac:dyDescent="0.2">
      <c r="A3" s="564"/>
      <c r="B3" s="823">
        <f>INDICE!A3</f>
        <v>45869</v>
      </c>
      <c r="C3" s="824">
        <v>41671</v>
      </c>
      <c r="D3" s="824">
        <v>41671</v>
      </c>
      <c r="E3" s="824">
        <v>41671</v>
      </c>
      <c r="F3" s="825">
        <v>41671</v>
      </c>
      <c r="G3" s="826" t="s">
        <v>116</v>
      </c>
      <c r="H3" s="824"/>
      <c r="I3" s="824"/>
      <c r="J3" s="824"/>
      <c r="K3" s="824"/>
      <c r="L3" s="827" t="s">
        <v>106</v>
      </c>
    </row>
    <row r="4" spans="1:12" ht="38.25" x14ac:dyDescent="0.2">
      <c r="A4" s="540"/>
      <c r="B4" s="682" t="s">
        <v>608</v>
      </c>
      <c r="C4" s="682" t="s">
        <v>607</v>
      </c>
      <c r="D4" s="682" t="s">
        <v>609</v>
      </c>
      <c r="E4" s="682" t="s">
        <v>317</v>
      </c>
      <c r="F4" s="216" t="s">
        <v>186</v>
      </c>
      <c r="G4" s="682" t="s">
        <v>608</v>
      </c>
      <c r="H4" s="682" t="s">
        <v>607</v>
      </c>
      <c r="I4" s="682" t="s">
        <v>609</v>
      </c>
      <c r="J4" s="682" t="s">
        <v>317</v>
      </c>
      <c r="K4" s="217" t="s">
        <v>186</v>
      </c>
      <c r="L4" s="828"/>
    </row>
    <row r="5" spans="1:12" x14ac:dyDescent="0.2">
      <c r="A5" s="537" t="s">
        <v>153</v>
      </c>
      <c r="B5" s="431">
        <v>3847.431</v>
      </c>
      <c r="C5" s="431">
        <v>622.04700000000003</v>
      </c>
      <c r="D5" s="431">
        <v>122.172</v>
      </c>
      <c r="E5" s="431">
        <v>239.345</v>
      </c>
      <c r="F5" s="565">
        <v>4830.9949999999999</v>
      </c>
      <c r="G5" s="431">
        <v>36870.086000000003</v>
      </c>
      <c r="H5" s="431">
        <v>7933.2290000000003</v>
      </c>
      <c r="I5" s="431">
        <v>2624.2339999999999</v>
      </c>
      <c r="J5" s="431">
        <v>2001.134</v>
      </c>
      <c r="K5" s="566">
        <v>49428.682999999997</v>
      </c>
      <c r="L5" s="72">
        <v>15.393022902650509</v>
      </c>
    </row>
    <row r="6" spans="1:12" x14ac:dyDescent="0.2">
      <c r="A6" s="539" t="s">
        <v>154</v>
      </c>
      <c r="B6" s="431">
        <v>668.51</v>
      </c>
      <c r="C6" s="431">
        <v>552.50400000000002</v>
      </c>
      <c r="D6" s="431">
        <v>105.093</v>
      </c>
      <c r="E6" s="431">
        <v>64.763999999999996</v>
      </c>
      <c r="F6" s="567">
        <v>1390.8710000000001</v>
      </c>
      <c r="G6" s="431">
        <v>6662.8940000000002</v>
      </c>
      <c r="H6" s="431">
        <v>6475.3630000000003</v>
      </c>
      <c r="I6" s="431">
        <v>3236.1039999999998</v>
      </c>
      <c r="J6" s="431">
        <v>647.15099999999995</v>
      </c>
      <c r="K6" s="568">
        <v>17021.512000000002</v>
      </c>
      <c r="L6" s="59">
        <v>5.3008194463473872</v>
      </c>
    </row>
    <row r="7" spans="1:12" x14ac:dyDescent="0.2">
      <c r="A7" s="539" t="s">
        <v>155</v>
      </c>
      <c r="B7" s="431">
        <v>701.14099999999996</v>
      </c>
      <c r="C7" s="431">
        <v>337.47500000000002</v>
      </c>
      <c r="D7" s="431">
        <v>73.870999999999995</v>
      </c>
      <c r="E7" s="431">
        <v>26.739000000000001</v>
      </c>
      <c r="F7" s="567">
        <v>1139.2260000000001</v>
      </c>
      <c r="G7" s="431">
        <v>4754.12</v>
      </c>
      <c r="H7" s="431">
        <v>4311.3530000000001</v>
      </c>
      <c r="I7" s="431">
        <v>1846.547</v>
      </c>
      <c r="J7" s="431">
        <v>315.89499999999998</v>
      </c>
      <c r="K7" s="568">
        <v>11227.915000000001</v>
      </c>
      <c r="L7" s="59">
        <v>3.4965842149590185</v>
      </c>
    </row>
    <row r="8" spans="1:12" x14ac:dyDescent="0.2">
      <c r="A8" s="539" t="s">
        <v>156</v>
      </c>
      <c r="B8" s="431">
        <v>1003.256</v>
      </c>
      <c r="C8" s="96">
        <v>36.387999999999998</v>
      </c>
      <c r="D8" s="431">
        <v>65.444000000000003</v>
      </c>
      <c r="E8" s="96">
        <v>0.3</v>
      </c>
      <c r="F8" s="567">
        <v>1105.3879999999999</v>
      </c>
      <c r="G8" s="431">
        <v>8805.1869999999999</v>
      </c>
      <c r="H8" s="431">
        <v>332.97399999999999</v>
      </c>
      <c r="I8" s="96">
        <v>1009.135</v>
      </c>
      <c r="J8" s="431">
        <v>5.3810000000000002</v>
      </c>
      <c r="K8" s="568">
        <v>10152.677</v>
      </c>
      <c r="L8" s="59">
        <v>3.1617348490594632</v>
      </c>
    </row>
    <row r="9" spans="1:12" x14ac:dyDescent="0.2">
      <c r="A9" s="539" t="s">
        <v>563</v>
      </c>
      <c r="B9" s="431">
        <v>0</v>
      </c>
      <c r="C9" s="431">
        <v>0</v>
      </c>
      <c r="D9" s="431">
        <v>0</v>
      </c>
      <c r="E9" s="96">
        <v>9.3379999999999992</v>
      </c>
      <c r="F9" s="614">
        <v>9.3379999999999992</v>
      </c>
      <c r="G9" s="431">
        <v>0</v>
      </c>
      <c r="H9" s="431">
        <v>0</v>
      </c>
      <c r="I9" s="96">
        <v>1E-3</v>
      </c>
      <c r="J9" s="431">
        <v>89.421999999999997</v>
      </c>
      <c r="K9" s="568">
        <v>89.423000000000002</v>
      </c>
      <c r="L9" s="96">
        <v>2.7848006531424604E-2</v>
      </c>
    </row>
    <row r="10" spans="1:12" x14ac:dyDescent="0.2">
      <c r="A10" s="539" t="s">
        <v>158</v>
      </c>
      <c r="B10" s="431">
        <v>17.917000000000002</v>
      </c>
      <c r="C10" s="431">
        <v>81.897000000000006</v>
      </c>
      <c r="D10" s="431">
        <v>37.630000000000003</v>
      </c>
      <c r="E10" s="431">
        <v>2.073</v>
      </c>
      <c r="F10" s="567">
        <v>139.51700000000002</v>
      </c>
      <c r="G10" s="431">
        <v>380.233</v>
      </c>
      <c r="H10" s="431">
        <v>1345.989</v>
      </c>
      <c r="I10" s="431">
        <v>961.3</v>
      </c>
      <c r="J10" s="431">
        <v>22.262</v>
      </c>
      <c r="K10" s="568">
        <v>2709.7840000000001</v>
      </c>
      <c r="L10" s="59">
        <v>0.84387777787314122</v>
      </c>
    </row>
    <row r="11" spans="1:12" x14ac:dyDescent="0.2">
      <c r="A11" s="539" t="s">
        <v>159</v>
      </c>
      <c r="B11" s="431">
        <v>135.21899999999999</v>
      </c>
      <c r="C11" s="431">
        <v>668.08799999999997</v>
      </c>
      <c r="D11" s="431">
        <v>211.09800000000001</v>
      </c>
      <c r="E11" s="431">
        <v>60.064</v>
      </c>
      <c r="F11" s="567">
        <v>1074.4690000000001</v>
      </c>
      <c r="G11" s="431">
        <v>1444.5160000000001</v>
      </c>
      <c r="H11" s="431">
        <v>9426.4470000000001</v>
      </c>
      <c r="I11" s="431">
        <v>6825.3940000000002</v>
      </c>
      <c r="J11" s="431">
        <v>702.279</v>
      </c>
      <c r="K11" s="568">
        <v>18398.635999999999</v>
      </c>
      <c r="L11" s="59">
        <v>5.7296817988359132</v>
      </c>
    </row>
    <row r="12" spans="1:12" x14ac:dyDescent="0.2">
      <c r="A12" s="539" t="s">
        <v>508</v>
      </c>
      <c r="B12" s="431">
        <v>875.19100000000003</v>
      </c>
      <c r="C12" s="431">
        <v>358.96899999999999</v>
      </c>
      <c r="D12" s="431">
        <v>68.879000000000005</v>
      </c>
      <c r="E12" s="431">
        <v>74.498999999999995</v>
      </c>
      <c r="F12" s="567">
        <v>1377.538</v>
      </c>
      <c r="G12" s="431">
        <v>10320.861999999999</v>
      </c>
      <c r="H12" s="431">
        <v>4395.0879999999997</v>
      </c>
      <c r="I12" s="431">
        <v>2698.547</v>
      </c>
      <c r="J12" s="431">
        <v>840.95899999999995</v>
      </c>
      <c r="K12" s="568">
        <v>18255.455999999998</v>
      </c>
      <c r="L12" s="59">
        <v>5.685092849961805</v>
      </c>
    </row>
    <row r="13" spans="1:12" x14ac:dyDescent="0.2">
      <c r="A13" s="539" t="s">
        <v>160</v>
      </c>
      <c r="B13" s="431">
        <v>2261.6790000000001</v>
      </c>
      <c r="C13" s="431">
        <v>1205.3520000000001</v>
      </c>
      <c r="D13" s="431">
        <v>523.55999999999995</v>
      </c>
      <c r="E13" s="431">
        <v>158.03800000000001</v>
      </c>
      <c r="F13" s="567">
        <v>4148.6289999999999</v>
      </c>
      <c r="G13" s="431">
        <v>23487.913</v>
      </c>
      <c r="H13" s="431">
        <v>17271.330000000002</v>
      </c>
      <c r="I13" s="431">
        <v>13825.6</v>
      </c>
      <c r="J13" s="431">
        <v>1520.8820000000001</v>
      </c>
      <c r="K13" s="568">
        <v>56105.724999999999</v>
      </c>
      <c r="L13" s="59">
        <v>17.472379547211712</v>
      </c>
    </row>
    <row r="14" spans="1:12" x14ac:dyDescent="0.2">
      <c r="A14" s="539" t="s">
        <v>320</v>
      </c>
      <c r="B14" s="431">
        <v>1292.2449999999999</v>
      </c>
      <c r="C14" s="431">
        <v>1285.8689999999999</v>
      </c>
      <c r="D14" s="431">
        <v>122.804</v>
      </c>
      <c r="E14" s="431">
        <v>152.06299999999999</v>
      </c>
      <c r="F14" s="567">
        <v>2852.9809999999998</v>
      </c>
      <c r="G14" s="431">
        <v>13332.879000000001</v>
      </c>
      <c r="H14" s="431">
        <v>14727.94</v>
      </c>
      <c r="I14" s="431">
        <v>3003.3209999999999</v>
      </c>
      <c r="J14" s="431">
        <v>1675.577</v>
      </c>
      <c r="K14" s="568">
        <v>32739.717000000004</v>
      </c>
      <c r="L14" s="59">
        <v>10.195764544390071</v>
      </c>
    </row>
    <row r="15" spans="1:12" x14ac:dyDescent="0.2">
      <c r="A15" s="539" t="s">
        <v>163</v>
      </c>
      <c r="B15" s="431">
        <v>1.177</v>
      </c>
      <c r="C15" s="431">
        <v>87.471000000000004</v>
      </c>
      <c r="D15" s="431">
        <v>18.303000000000001</v>
      </c>
      <c r="E15" s="431">
        <v>31.321999999999999</v>
      </c>
      <c r="F15" s="567">
        <v>138.273</v>
      </c>
      <c r="G15" s="96">
        <v>34.871000000000002</v>
      </c>
      <c r="H15" s="431">
        <v>1891.838</v>
      </c>
      <c r="I15" s="431">
        <v>605.73699999999997</v>
      </c>
      <c r="J15" s="431">
        <v>582.13199999999995</v>
      </c>
      <c r="K15" s="568">
        <v>3114.578</v>
      </c>
      <c r="L15" s="59">
        <v>0.96993825399093514</v>
      </c>
    </row>
    <row r="16" spans="1:12" x14ac:dyDescent="0.2">
      <c r="A16" s="539" t="s">
        <v>164</v>
      </c>
      <c r="B16" s="431">
        <v>721.61599999999999</v>
      </c>
      <c r="C16" s="431">
        <v>442.61</v>
      </c>
      <c r="D16" s="431">
        <v>92.837999999999994</v>
      </c>
      <c r="E16" s="431">
        <v>57.134</v>
      </c>
      <c r="F16" s="567">
        <v>1314.1980000000001</v>
      </c>
      <c r="G16" s="431">
        <v>7910.8220000000001</v>
      </c>
      <c r="H16" s="431">
        <v>5459.7389999999996</v>
      </c>
      <c r="I16" s="431">
        <v>2183.0500000000002</v>
      </c>
      <c r="J16" s="431">
        <v>571.71500000000003</v>
      </c>
      <c r="K16" s="568">
        <v>16125.326000000001</v>
      </c>
      <c r="L16" s="59">
        <v>5.0217302457908044</v>
      </c>
    </row>
    <row r="17" spans="1:12" x14ac:dyDescent="0.2">
      <c r="A17" s="539" t="s">
        <v>165</v>
      </c>
      <c r="B17" s="96">
        <v>135.58199999999999</v>
      </c>
      <c r="C17" s="431">
        <v>41.140999999999998</v>
      </c>
      <c r="D17" s="431">
        <v>29.155999999999999</v>
      </c>
      <c r="E17" s="431">
        <v>6.0350000000000001</v>
      </c>
      <c r="F17" s="567">
        <v>211.91399999999999</v>
      </c>
      <c r="G17" s="431">
        <v>2443.3319999999999</v>
      </c>
      <c r="H17" s="431">
        <v>498.86099999999999</v>
      </c>
      <c r="I17" s="431">
        <v>972.66</v>
      </c>
      <c r="J17" s="431">
        <v>52.555</v>
      </c>
      <c r="K17" s="568">
        <v>3967.4079999999994</v>
      </c>
      <c r="L17" s="59">
        <v>1.2355255795133939</v>
      </c>
    </row>
    <row r="18" spans="1:12" x14ac:dyDescent="0.2">
      <c r="A18" s="539" t="s">
        <v>166</v>
      </c>
      <c r="B18" s="96">
        <v>110.538</v>
      </c>
      <c r="C18" s="431">
        <v>258.03100000000001</v>
      </c>
      <c r="D18" s="431">
        <v>447.37599999999998</v>
      </c>
      <c r="E18" s="431">
        <v>24.917000000000002</v>
      </c>
      <c r="F18" s="567">
        <v>840.86199999999997</v>
      </c>
      <c r="G18" s="431">
        <v>1333.711</v>
      </c>
      <c r="H18" s="431">
        <v>4142.5039999999999</v>
      </c>
      <c r="I18" s="431">
        <v>17548.766</v>
      </c>
      <c r="J18" s="431">
        <v>271.41500000000002</v>
      </c>
      <c r="K18" s="568">
        <v>23296.396000000001</v>
      </c>
      <c r="L18" s="59">
        <v>7.2549365148413063</v>
      </c>
    </row>
    <row r="19" spans="1:12" x14ac:dyDescent="0.2">
      <c r="A19" s="539" t="s">
        <v>168</v>
      </c>
      <c r="B19" s="431">
        <v>1810.732</v>
      </c>
      <c r="C19" s="431">
        <v>165.73599999999999</v>
      </c>
      <c r="D19" s="431">
        <v>34.948</v>
      </c>
      <c r="E19" s="431">
        <v>73.697999999999993</v>
      </c>
      <c r="F19" s="567">
        <v>2085.114</v>
      </c>
      <c r="G19" s="431">
        <v>19109.845000000001</v>
      </c>
      <c r="H19" s="431">
        <v>2612.9760000000001</v>
      </c>
      <c r="I19" s="431">
        <v>603.678</v>
      </c>
      <c r="J19" s="431">
        <v>744.33699999999999</v>
      </c>
      <c r="K19" s="568">
        <v>23070.835999999999</v>
      </c>
      <c r="L19" s="59">
        <v>7.1846928822945548</v>
      </c>
    </row>
    <row r="20" spans="1:12" x14ac:dyDescent="0.2">
      <c r="A20" s="539" t="s">
        <v>169</v>
      </c>
      <c r="B20" s="431">
        <v>467.005</v>
      </c>
      <c r="C20" s="431">
        <v>364.62200000000001</v>
      </c>
      <c r="D20" s="431">
        <v>63.453000000000003</v>
      </c>
      <c r="E20" s="431">
        <v>17.869</v>
      </c>
      <c r="F20" s="567">
        <v>912.94899999999996</v>
      </c>
      <c r="G20" s="431">
        <v>3938.0360000000001</v>
      </c>
      <c r="H20" s="431">
        <v>4653.4979999999996</v>
      </c>
      <c r="I20" s="431">
        <v>2067.1529999999998</v>
      </c>
      <c r="J20" s="431">
        <v>222.23400000000001</v>
      </c>
      <c r="K20" s="568">
        <v>10880.921</v>
      </c>
      <c r="L20" s="59">
        <v>3.388523747536039</v>
      </c>
    </row>
    <row r="21" spans="1:12" x14ac:dyDescent="0.2">
      <c r="A21" s="539" t="s">
        <v>170</v>
      </c>
      <c r="B21" s="431">
        <v>807.27700000000004</v>
      </c>
      <c r="C21" s="431">
        <v>639.48299999999995</v>
      </c>
      <c r="D21" s="431">
        <v>223.756</v>
      </c>
      <c r="E21" s="431">
        <v>11.973000000000001</v>
      </c>
      <c r="F21" s="567">
        <v>1682.489</v>
      </c>
      <c r="G21" s="431">
        <v>10989.464</v>
      </c>
      <c r="H21" s="431">
        <v>8442.8760000000002</v>
      </c>
      <c r="I21" s="431">
        <v>4927.6329999999998</v>
      </c>
      <c r="J21" s="431">
        <v>165.99</v>
      </c>
      <c r="K21" s="568">
        <v>24525.963</v>
      </c>
      <c r="L21" s="59">
        <v>7.6378468382125204</v>
      </c>
    </row>
    <row r="22" spans="1:12" x14ac:dyDescent="0.2">
      <c r="A22" s="218" t="s">
        <v>114</v>
      </c>
      <c r="B22" s="174">
        <v>14856.516</v>
      </c>
      <c r="C22" s="174">
        <v>7147.6829999999991</v>
      </c>
      <c r="D22" s="174">
        <v>2240.3809999999999</v>
      </c>
      <c r="E22" s="174">
        <v>1010.1709999999999</v>
      </c>
      <c r="F22" s="569">
        <v>25254.751</v>
      </c>
      <c r="G22" s="570">
        <v>151818.77100000001</v>
      </c>
      <c r="H22" s="174">
        <v>93922.005000000019</v>
      </c>
      <c r="I22" s="174">
        <v>64938.860000000008</v>
      </c>
      <c r="J22" s="174">
        <v>10431.320000000002</v>
      </c>
      <c r="K22" s="174">
        <v>321110.95600000001</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8" t="s">
        <v>610</v>
      </c>
      <c r="B26" s="818"/>
      <c r="C26" s="818"/>
      <c r="D26" s="818"/>
      <c r="E26" s="818"/>
      <c r="F26" s="818"/>
      <c r="G26" s="818"/>
      <c r="H26" s="818"/>
    </row>
    <row r="27" spans="1:12" s="18" customFormat="1" x14ac:dyDescent="0.2">
      <c r="A27" s="818"/>
      <c r="B27" s="818"/>
      <c r="C27" s="818"/>
      <c r="D27" s="818"/>
      <c r="E27" s="818"/>
      <c r="F27" s="818"/>
      <c r="G27" s="818"/>
      <c r="H27" s="818"/>
    </row>
    <row r="28" spans="1:12" s="18" customFormat="1" x14ac:dyDescent="0.2">
      <c r="A28" s="818"/>
      <c r="B28" s="818"/>
      <c r="C28" s="818"/>
      <c r="D28" s="818"/>
      <c r="E28" s="818"/>
      <c r="F28" s="818"/>
      <c r="G28" s="818"/>
      <c r="H28" s="818"/>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84" priority="3" operator="between">
      <formula>0</formula>
      <formula>0.5</formula>
    </cfRule>
    <cfRule type="cellIs" dxfId="83" priority="4" operator="between">
      <formula>0</formula>
      <formula>0.49</formula>
    </cfRule>
  </conditionalFormatting>
  <conditionalFormatting sqref="C8">
    <cfRule type="cellIs" dxfId="82" priority="47" operator="between">
      <formula>0</formula>
      <formula>0.5</formula>
    </cfRule>
    <cfRule type="cellIs" dxfId="81" priority="48" operator="between">
      <formula>0</formula>
      <formula>0.49</formula>
    </cfRule>
  </conditionalFormatting>
  <conditionalFormatting sqref="E8:E9">
    <cfRule type="cellIs" dxfId="80" priority="31" operator="between">
      <formula>0</formula>
      <formula>0.5</formula>
    </cfRule>
    <cfRule type="cellIs" dxfId="79" priority="32" operator="between">
      <formula>0</formula>
      <formula>0.49</formula>
    </cfRule>
  </conditionalFormatting>
  <conditionalFormatting sqref="F9">
    <cfRule type="cellIs" dxfId="78" priority="29" operator="between">
      <formula>0</formula>
      <formula>0.5</formula>
    </cfRule>
    <cfRule type="cellIs" dxfId="77" priority="30" operator="between">
      <formula>0</formula>
      <formula>0.49</formula>
    </cfRule>
  </conditionalFormatting>
  <conditionalFormatting sqref="G15">
    <cfRule type="cellIs" dxfId="76" priority="37" operator="between">
      <formula>0</formula>
      <formula>0.5</formula>
    </cfRule>
    <cfRule type="cellIs" dxfId="75" priority="38" operator="between">
      <formula>0</formula>
      <formula>0.49</formula>
    </cfRule>
  </conditionalFormatting>
  <conditionalFormatting sqref="I8:I9">
    <cfRule type="cellIs" dxfId="74" priority="1" operator="between">
      <formula>0</formula>
      <formula>0.5</formula>
    </cfRule>
    <cfRule type="cellIs" dxfId="73" priority="2" operator="between">
      <formula>0</formula>
      <formula>0.49</formula>
    </cfRule>
  </conditionalFormatting>
  <conditionalFormatting sqref="L9">
    <cfRule type="cellIs" dxfId="72" priority="43" operator="between">
      <formula>0</formula>
      <formula>0.5</formula>
    </cfRule>
    <cfRule type="cellIs" dxfId="71" priority="44"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86"/>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798" t="s">
        <v>447</v>
      </c>
      <c r="B3" s="798" t="s">
        <v>448</v>
      </c>
      <c r="C3" s="783">
        <f>INDICE!A3</f>
        <v>45869</v>
      </c>
      <c r="D3" s="783">
        <v>41671</v>
      </c>
      <c r="E3" s="781" t="s">
        <v>115</v>
      </c>
      <c r="F3" s="781"/>
      <c r="G3" s="781" t="s">
        <v>116</v>
      </c>
      <c r="H3" s="781"/>
      <c r="I3" s="781"/>
      <c r="J3" s="161"/>
    </row>
    <row r="4" spans="1:45" x14ac:dyDescent="0.2">
      <c r="A4" s="799"/>
      <c r="B4" s="799"/>
      <c r="C4" s="184" t="s">
        <v>54</v>
      </c>
      <c r="D4" s="185" t="s">
        <v>417</v>
      </c>
      <c r="E4" s="184" t="s">
        <v>54</v>
      </c>
      <c r="F4" s="185" t="s">
        <v>417</v>
      </c>
      <c r="G4" s="184" t="s">
        <v>54</v>
      </c>
      <c r="H4" s="186" t="s">
        <v>417</v>
      </c>
      <c r="I4" s="185" t="s">
        <v>467</v>
      </c>
      <c r="J4" s="10"/>
    </row>
    <row r="5" spans="1:45" x14ac:dyDescent="0.2">
      <c r="A5" s="1"/>
      <c r="B5" s="11" t="s">
        <v>676</v>
      </c>
      <c r="C5" s="451">
        <v>0</v>
      </c>
      <c r="D5" s="142" t="s">
        <v>142</v>
      </c>
      <c r="E5" s="454">
        <v>167.58339000000001</v>
      </c>
      <c r="F5" s="142" t="s">
        <v>142</v>
      </c>
      <c r="G5" s="454">
        <v>167.58339000000001</v>
      </c>
      <c r="H5" s="142" t="s">
        <v>142</v>
      </c>
      <c r="I5" s="742">
        <v>4.7155161865442705E-2</v>
      </c>
      <c r="J5" s="1"/>
    </row>
    <row r="6" spans="1:45" x14ac:dyDescent="0.2">
      <c r="A6" s="1"/>
      <c r="B6" s="11" t="s">
        <v>321</v>
      </c>
      <c r="C6" s="451">
        <v>1094.7975300000001</v>
      </c>
      <c r="D6" s="142" t="s">
        <v>142</v>
      </c>
      <c r="E6" s="454">
        <v>5443.6281100000006</v>
      </c>
      <c r="F6" s="142">
        <v>377.83179159584108</v>
      </c>
      <c r="G6" s="454">
        <v>5443.6281100000006</v>
      </c>
      <c r="H6" s="142">
        <v>142.83900248501851</v>
      </c>
      <c r="I6" s="403">
        <v>1.5317458649232718</v>
      </c>
      <c r="J6" s="1"/>
    </row>
    <row r="7" spans="1:45" x14ac:dyDescent="0.2">
      <c r="A7" s="1"/>
      <c r="B7" s="11" t="s">
        <v>466</v>
      </c>
      <c r="C7" s="451">
        <v>0</v>
      </c>
      <c r="D7" s="142" t="s">
        <v>142</v>
      </c>
      <c r="E7" s="454">
        <v>0</v>
      </c>
      <c r="F7" s="142">
        <v>-100</v>
      </c>
      <c r="G7" s="454">
        <v>1806.3358799999999</v>
      </c>
      <c r="H7" s="142">
        <v>119.94402795638482</v>
      </c>
      <c r="I7" s="403">
        <v>0.50827269220867821</v>
      </c>
      <c r="J7" s="1"/>
    </row>
    <row r="8" spans="1:45" x14ac:dyDescent="0.2">
      <c r="A8" s="160" t="s">
        <v>454</v>
      </c>
      <c r="B8" s="145"/>
      <c r="C8" s="452">
        <v>1094.7975300000001</v>
      </c>
      <c r="D8" s="148" t="s">
        <v>142</v>
      </c>
      <c r="E8" s="452">
        <v>5611.2115000000003</v>
      </c>
      <c r="F8" s="148">
        <v>186.21242024903023</v>
      </c>
      <c r="G8" s="452">
        <v>7417.54738</v>
      </c>
      <c r="H8" s="224">
        <v>142.17146140569986</v>
      </c>
      <c r="I8" s="148">
        <v>2.0871737189973927</v>
      </c>
      <c r="J8" s="1"/>
    </row>
    <row r="9" spans="1:45" x14ac:dyDescent="0.2">
      <c r="A9" s="1"/>
      <c r="B9" s="11" t="s">
        <v>231</v>
      </c>
      <c r="C9" s="451">
        <v>7381.36175</v>
      </c>
      <c r="D9" s="142">
        <v>62.883605053056293</v>
      </c>
      <c r="E9" s="454">
        <v>66682.423479999998</v>
      </c>
      <c r="F9" s="142">
        <v>77.267166689023526</v>
      </c>
      <c r="G9" s="454">
        <v>85964.156910000005</v>
      </c>
      <c r="H9" s="142">
        <v>13.486940161186098</v>
      </c>
      <c r="I9" s="403">
        <v>24.188875363586838</v>
      </c>
      <c r="J9" s="1"/>
    </row>
    <row r="10" spans="1:45" s="427" customFormat="1" x14ac:dyDescent="0.2">
      <c r="A10" s="160" t="s">
        <v>300</v>
      </c>
      <c r="B10" s="145"/>
      <c r="C10" s="452">
        <v>7381.36175</v>
      </c>
      <c r="D10" s="148">
        <v>62.883605053056293</v>
      </c>
      <c r="E10" s="452">
        <v>66682.423479999998</v>
      </c>
      <c r="F10" s="148">
        <v>77.267166689023526</v>
      </c>
      <c r="G10" s="452">
        <v>85964.156910000005</v>
      </c>
      <c r="H10" s="224">
        <v>13.486940161186098</v>
      </c>
      <c r="I10" s="148">
        <v>24.188875363586838</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233</v>
      </c>
      <c r="C11" s="451">
        <v>0</v>
      </c>
      <c r="D11" s="142">
        <v>-100</v>
      </c>
      <c r="E11" s="454">
        <v>0</v>
      </c>
      <c r="F11" s="149">
        <v>-100</v>
      </c>
      <c r="G11" s="454">
        <v>0</v>
      </c>
      <c r="H11" s="149">
        <v>-100</v>
      </c>
      <c r="I11" s="492">
        <v>0</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11" t="s">
        <v>234</v>
      </c>
      <c r="C12" s="451">
        <v>1511.0023100000003</v>
      </c>
      <c r="D12" s="142">
        <v>-2.307812444579465</v>
      </c>
      <c r="E12" s="454">
        <v>3309.4012699999994</v>
      </c>
      <c r="F12" s="149">
        <v>-55.124782211406497</v>
      </c>
      <c r="G12" s="454">
        <v>10105.951069999999</v>
      </c>
      <c r="H12" s="149">
        <v>-27.544105086822057</v>
      </c>
      <c r="I12" s="492">
        <v>2.8436455337852626</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322</v>
      </c>
      <c r="C13" s="453">
        <v>1511.0023100000003</v>
      </c>
      <c r="D13" s="412">
        <v>-2.307812444579465</v>
      </c>
      <c r="E13" s="455">
        <v>3309.4012699999994</v>
      </c>
      <c r="F13" s="573">
        <v>-55.124782211406497</v>
      </c>
      <c r="G13" s="455">
        <v>10105.951069999999</v>
      </c>
      <c r="H13" s="573">
        <v>-21.409968068542799</v>
      </c>
      <c r="I13" s="636">
        <v>2.8436455337852626</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426" t="s">
        <v>319</v>
      </c>
      <c r="C14" s="453">
        <v>0</v>
      </c>
      <c r="D14" s="412" t="s">
        <v>142</v>
      </c>
      <c r="E14" s="455">
        <v>0</v>
      </c>
      <c r="F14" s="573" t="s">
        <v>142</v>
      </c>
      <c r="G14" s="455">
        <v>0</v>
      </c>
      <c r="H14" s="573">
        <v>-100</v>
      </c>
      <c r="I14" s="636">
        <v>0</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11" t="s">
        <v>207</v>
      </c>
      <c r="C15" s="451">
        <v>956.72011000000009</v>
      </c>
      <c r="D15" s="142">
        <v>413.04725700306591</v>
      </c>
      <c r="E15" s="454">
        <v>2717.2632700000004</v>
      </c>
      <c r="F15" s="149">
        <v>-33.04865011818724</v>
      </c>
      <c r="G15" s="454">
        <v>3329.5128300000001</v>
      </c>
      <c r="H15" s="149">
        <v>-57.094638487949588</v>
      </c>
      <c r="I15" s="492">
        <v>0.93686919945776392</v>
      </c>
      <c r="J15" s="1"/>
    </row>
    <row r="16" spans="1:45" x14ac:dyDescent="0.2">
      <c r="A16" s="1"/>
      <c r="B16" s="426" t="s">
        <v>322</v>
      </c>
      <c r="C16" s="453">
        <v>83.809060000000002</v>
      </c>
      <c r="D16" s="412">
        <v>-55.056857386424781</v>
      </c>
      <c r="E16" s="455">
        <v>573.03316999999993</v>
      </c>
      <c r="F16" s="573">
        <v>-55.271610031730191</v>
      </c>
      <c r="G16" s="455">
        <v>1185.2827300000001</v>
      </c>
      <c r="H16" s="573">
        <v>-46.135330426071199</v>
      </c>
      <c r="I16" s="636">
        <v>0.3335187275389514</v>
      </c>
      <c r="J16" s="1"/>
    </row>
    <row r="17" spans="1:45" s="427" customFormat="1" x14ac:dyDescent="0.2">
      <c r="A17" s="425"/>
      <c r="B17" s="426" t="s">
        <v>319</v>
      </c>
      <c r="C17" s="453">
        <v>872.91105000000005</v>
      </c>
      <c r="D17" s="412" t="s">
        <v>142</v>
      </c>
      <c r="E17" s="455">
        <v>2144.2301000000002</v>
      </c>
      <c r="F17" s="573">
        <v>-22.797886996091503</v>
      </c>
      <c r="G17" s="455">
        <v>2144.2301000000002</v>
      </c>
      <c r="H17" s="573">
        <v>-61.432280110370407</v>
      </c>
      <c r="I17" s="636">
        <v>0.60335047191881253</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540</v>
      </c>
      <c r="C18" s="451">
        <v>1.2</v>
      </c>
      <c r="D18" s="142" t="s">
        <v>142</v>
      </c>
      <c r="E18" s="454">
        <v>1.2</v>
      </c>
      <c r="F18" s="149" t="s">
        <v>142</v>
      </c>
      <c r="G18" s="454">
        <v>1.2</v>
      </c>
      <c r="H18" s="149" t="s">
        <v>142</v>
      </c>
      <c r="I18" s="742">
        <v>3.3765992106097893E-4</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425"/>
      <c r="B19" s="11" t="s">
        <v>646</v>
      </c>
      <c r="C19" s="451">
        <v>520.75828000000001</v>
      </c>
      <c r="D19" s="142">
        <v>-68.094500876439156</v>
      </c>
      <c r="E19" s="454">
        <v>4361.2301299999999</v>
      </c>
      <c r="F19" s="149">
        <v>-40.158155556359205</v>
      </c>
      <c r="G19" s="454">
        <v>9376.5219099999995</v>
      </c>
      <c r="H19" s="149">
        <v>-8.9260742399650788</v>
      </c>
      <c r="I19" s="492">
        <v>2.6383963732976161</v>
      </c>
      <c r="J19" s="1"/>
    </row>
    <row r="20" spans="1:45" s="427" customFormat="1" x14ac:dyDescent="0.2">
      <c r="A20" s="1"/>
      <c r="B20" s="11" t="s">
        <v>209</v>
      </c>
      <c r="C20" s="451">
        <v>2149.5288399999999</v>
      </c>
      <c r="D20" s="142">
        <v>-71.780532048709887</v>
      </c>
      <c r="E20" s="454">
        <v>28357.066880000002</v>
      </c>
      <c r="F20" s="149">
        <v>-39.10521726078548</v>
      </c>
      <c r="G20" s="454">
        <v>54150.078249999999</v>
      </c>
      <c r="H20" s="149">
        <v>-21.916013849616217</v>
      </c>
      <c r="I20" s="492">
        <v>15.236925956117361</v>
      </c>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425"/>
      <c r="AR20" s="425"/>
      <c r="AS20" s="425"/>
    </row>
    <row r="21" spans="1:45" s="427" customFormat="1" x14ac:dyDescent="0.2">
      <c r="A21" s="160" t="s">
        <v>438</v>
      </c>
      <c r="B21" s="145"/>
      <c r="C21" s="452">
        <v>5139.2095399999998</v>
      </c>
      <c r="D21" s="148">
        <v>-57.440110617346249</v>
      </c>
      <c r="E21" s="452">
        <v>38746.161550000004</v>
      </c>
      <c r="F21" s="148">
        <v>-43.444235311354745</v>
      </c>
      <c r="G21" s="452">
        <v>76963.264060000001</v>
      </c>
      <c r="H21" s="224">
        <v>-26.4023906490103</v>
      </c>
      <c r="I21" s="148">
        <v>21.656174722579067</v>
      </c>
      <c r="J21" s="719"/>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425"/>
      <c r="B22" s="11" t="s">
        <v>323</v>
      </c>
      <c r="C22" s="451">
        <v>0</v>
      </c>
      <c r="D22" s="142">
        <v>-100</v>
      </c>
      <c r="E22" s="454">
        <v>4082.2797500000001</v>
      </c>
      <c r="F22" s="149">
        <v>-21.666269130716795</v>
      </c>
      <c r="G22" s="454">
        <v>10151.964590000001</v>
      </c>
      <c r="H22" s="149">
        <v>-11.051330763298937</v>
      </c>
      <c r="I22" s="492">
        <v>2.8565929683943785</v>
      </c>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x14ac:dyDescent="0.2">
      <c r="A23" s="160" t="s">
        <v>337</v>
      </c>
      <c r="B23" s="145"/>
      <c r="C23" s="452">
        <v>0</v>
      </c>
      <c r="D23" s="148">
        <v>-100</v>
      </c>
      <c r="E23" s="452">
        <v>4082.2797500000001</v>
      </c>
      <c r="F23" s="148">
        <v>-21.666269130716795</v>
      </c>
      <c r="G23" s="452">
        <v>10151.964590000001</v>
      </c>
      <c r="H23" s="224">
        <v>-11.051330763298937</v>
      </c>
      <c r="I23" s="148">
        <v>2.8565929683943785</v>
      </c>
      <c r="J23" s="1"/>
    </row>
    <row r="24" spans="1:45" x14ac:dyDescent="0.2">
      <c r="A24" s="425"/>
      <c r="B24" s="11" t="s">
        <v>212</v>
      </c>
      <c r="C24" s="451">
        <v>4112.3976499999999</v>
      </c>
      <c r="D24" s="142" t="s">
        <v>142</v>
      </c>
      <c r="E24" s="454">
        <v>13389.95723</v>
      </c>
      <c r="F24" s="149" t="s">
        <v>142</v>
      </c>
      <c r="G24" s="454">
        <v>15443.431869999999</v>
      </c>
      <c r="H24" s="149" t="s">
        <v>142</v>
      </c>
      <c r="I24" s="492">
        <v>4.3455233217790044</v>
      </c>
      <c r="J24" s="1"/>
    </row>
    <row r="25" spans="1:45" x14ac:dyDescent="0.2">
      <c r="A25" s="1"/>
      <c r="B25" s="11" t="s">
        <v>213</v>
      </c>
      <c r="C25" s="451">
        <v>10210.299150000001</v>
      </c>
      <c r="D25" s="142">
        <v>19.260603005290829</v>
      </c>
      <c r="E25" s="454">
        <v>71775.95048</v>
      </c>
      <c r="F25" s="149">
        <v>-4.1923920864261603</v>
      </c>
      <c r="G25" s="454">
        <v>128061.46115</v>
      </c>
      <c r="H25" s="149">
        <v>-2.624404848213775</v>
      </c>
      <c r="I25" s="492">
        <v>36.034352385718854</v>
      </c>
      <c r="J25" s="1"/>
    </row>
    <row r="26" spans="1:45" x14ac:dyDescent="0.2">
      <c r="A26" s="1"/>
      <c r="B26" s="426" t="s">
        <v>322</v>
      </c>
      <c r="C26" s="453">
        <v>9329.601560000001</v>
      </c>
      <c r="D26" s="412">
        <v>8.9736834835737405</v>
      </c>
      <c r="E26" s="455">
        <v>61994.387740000006</v>
      </c>
      <c r="F26" s="573">
        <v>2.9552926997301761</v>
      </c>
      <c r="G26" s="455">
        <v>107670.35231999999</v>
      </c>
      <c r="H26" s="573">
        <v>3.2909130674039249</v>
      </c>
      <c r="I26" s="636">
        <v>30.296635554149155</v>
      </c>
      <c r="J26" s="1"/>
    </row>
    <row r="27" spans="1:45" x14ac:dyDescent="0.2">
      <c r="A27" s="425"/>
      <c r="B27" s="426" t="s">
        <v>319</v>
      </c>
      <c r="C27" s="453">
        <v>880.69758999999999</v>
      </c>
      <c r="D27" s="412" t="s">
        <v>142</v>
      </c>
      <c r="E27" s="455">
        <v>9781.5627399999994</v>
      </c>
      <c r="F27" s="573">
        <v>-33.467321301128891</v>
      </c>
      <c r="G27" s="455">
        <v>20391.108829999997</v>
      </c>
      <c r="H27" s="573">
        <v>-25.2333055280887</v>
      </c>
      <c r="I27" s="636">
        <v>5.7377168315696911</v>
      </c>
      <c r="J27" s="1"/>
    </row>
    <row r="28" spans="1:45" x14ac:dyDescent="0.2">
      <c r="A28" s="1"/>
      <c r="B28" s="11" t="s">
        <v>214</v>
      </c>
      <c r="C28" s="451">
        <v>0</v>
      </c>
      <c r="D28" s="142" t="s">
        <v>142</v>
      </c>
      <c r="E28" s="454">
        <v>979.07078999999999</v>
      </c>
      <c r="F28" s="149" t="s">
        <v>142</v>
      </c>
      <c r="G28" s="454">
        <v>979.07078999999999</v>
      </c>
      <c r="H28" s="149">
        <v>-11.220368256494545</v>
      </c>
      <c r="I28" s="492">
        <v>0.27549413805375855</v>
      </c>
      <c r="J28" s="1"/>
    </row>
    <row r="29" spans="1:45" x14ac:dyDescent="0.2">
      <c r="A29" s="1"/>
      <c r="B29" s="11" t="s">
        <v>660</v>
      </c>
      <c r="C29" s="451">
        <v>0</v>
      </c>
      <c r="D29" s="142" t="s">
        <v>142</v>
      </c>
      <c r="E29" s="454">
        <v>1804.3413700000001</v>
      </c>
      <c r="F29" s="149">
        <v>197.44370446883471</v>
      </c>
      <c r="G29" s="454">
        <v>3992.90299</v>
      </c>
      <c r="H29" s="149">
        <v>558.22569757422707</v>
      </c>
      <c r="I29" s="492">
        <v>1.1235360903396223</v>
      </c>
      <c r="J29" s="1"/>
    </row>
    <row r="30" spans="1:45" x14ac:dyDescent="0.2">
      <c r="A30" s="1"/>
      <c r="B30" s="11" t="s">
        <v>215</v>
      </c>
      <c r="C30" s="451">
        <v>0</v>
      </c>
      <c r="D30" s="142" t="s">
        <v>142</v>
      </c>
      <c r="E30" s="454">
        <v>0</v>
      </c>
      <c r="F30" s="149" t="s">
        <v>142</v>
      </c>
      <c r="G30" s="454">
        <v>0</v>
      </c>
      <c r="H30" s="149">
        <v>-100</v>
      </c>
      <c r="I30" s="492">
        <v>0</v>
      </c>
      <c r="J30" s="1"/>
    </row>
    <row r="31" spans="1:45" x14ac:dyDescent="0.2">
      <c r="A31" s="425"/>
      <c r="B31" s="11" t="s">
        <v>217</v>
      </c>
      <c r="C31" s="451">
        <v>3010.8199299999997</v>
      </c>
      <c r="D31" s="142">
        <v>75.245197157719574</v>
      </c>
      <c r="E31" s="454">
        <v>17294.00087</v>
      </c>
      <c r="F31" s="149">
        <v>12.966653314928623</v>
      </c>
      <c r="G31" s="454">
        <v>26333.663140000001</v>
      </c>
      <c r="H31" s="149">
        <v>-25.501296073224573</v>
      </c>
      <c r="I31" s="492">
        <v>7.4098521809156752</v>
      </c>
      <c r="J31" s="1"/>
    </row>
    <row r="32" spans="1:45" x14ac:dyDescent="0.2">
      <c r="A32" s="160" t="s">
        <v>439</v>
      </c>
      <c r="B32" s="145"/>
      <c r="C32" s="452">
        <v>17333.516729999999</v>
      </c>
      <c r="D32" s="148">
        <v>68.623886562842642</v>
      </c>
      <c r="E32" s="452">
        <v>105243.32074000002</v>
      </c>
      <c r="F32" s="148">
        <v>15.865506653398558</v>
      </c>
      <c r="G32" s="452">
        <v>174810.52994000001</v>
      </c>
      <c r="H32" s="224">
        <v>3.1996223497276661</v>
      </c>
      <c r="I32" s="148">
        <v>49.188758116806916</v>
      </c>
      <c r="J32" s="1"/>
    </row>
    <row r="33" spans="1:10" x14ac:dyDescent="0.2">
      <c r="A33" s="425"/>
      <c r="B33" s="11" t="s">
        <v>668</v>
      </c>
      <c r="C33" s="451">
        <v>0</v>
      </c>
      <c r="D33" s="142" t="s">
        <v>142</v>
      </c>
      <c r="E33" s="454">
        <v>0</v>
      </c>
      <c r="F33" s="149" t="s">
        <v>142</v>
      </c>
      <c r="G33" s="454">
        <v>79.695959999999999</v>
      </c>
      <c r="H33" s="149" t="s">
        <v>142</v>
      </c>
      <c r="I33" s="751">
        <v>2.2425109635399114E-2</v>
      </c>
      <c r="J33" s="720"/>
    </row>
    <row r="34" spans="1:10" x14ac:dyDescent="0.2">
      <c r="A34" s="160" t="s">
        <v>455</v>
      </c>
      <c r="B34" s="145"/>
      <c r="C34" s="452">
        <v>0</v>
      </c>
      <c r="D34" s="148" t="s">
        <v>142</v>
      </c>
      <c r="E34" s="452">
        <v>0</v>
      </c>
      <c r="F34" s="148" t="s">
        <v>142</v>
      </c>
      <c r="G34" s="452">
        <v>79.695959999999999</v>
      </c>
      <c r="H34" s="224" t="s">
        <v>142</v>
      </c>
      <c r="I34" s="727">
        <v>2.2425109635399114E-2</v>
      </c>
      <c r="J34" s="1"/>
    </row>
    <row r="35" spans="1:10" x14ac:dyDescent="0.2">
      <c r="A35" s="657" t="s">
        <v>114</v>
      </c>
      <c r="B35" s="658"/>
      <c r="C35" s="658">
        <v>30948.885549999995</v>
      </c>
      <c r="D35" s="659">
        <v>11.594707131123688</v>
      </c>
      <c r="E35" s="150">
        <v>220365.39701999997</v>
      </c>
      <c r="F35" s="659">
        <v>7.9530473778269188</v>
      </c>
      <c r="G35" s="150">
        <v>355387.15884000005</v>
      </c>
      <c r="H35" s="660">
        <v>-2.4165640281287395</v>
      </c>
      <c r="I35" s="661">
        <v>100</v>
      </c>
      <c r="J35" s="166"/>
    </row>
    <row r="36" spans="1:10" x14ac:dyDescent="0.2">
      <c r="A36" s="671" t="s">
        <v>324</v>
      </c>
      <c r="B36" s="689"/>
      <c r="C36" s="181">
        <v>11446.371210000001</v>
      </c>
      <c r="D36" s="155">
        <v>-4.0273352643185341</v>
      </c>
      <c r="E36" s="514">
        <v>70239.252309999996</v>
      </c>
      <c r="F36" s="515">
        <v>-7.7724003541282798</v>
      </c>
      <c r="G36" s="514">
        <v>128339.30803</v>
      </c>
      <c r="H36" s="515">
        <v>-0.96891382760201561</v>
      </c>
      <c r="I36" s="515">
        <v>36.112533848692053</v>
      </c>
      <c r="J36" s="1"/>
    </row>
    <row r="37" spans="1:10" x14ac:dyDescent="0.2">
      <c r="A37" s="671" t="s">
        <v>325</v>
      </c>
      <c r="B37" s="689"/>
      <c r="C37" s="181">
        <v>19502.514340000002</v>
      </c>
      <c r="D37" s="155">
        <v>23.382156357430116</v>
      </c>
      <c r="E37" s="514">
        <v>150126.14471000002</v>
      </c>
      <c r="F37" s="515">
        <v>17.311551602300334</v>
      </c>
      <c r="G37" s="514">
        <v>227047.85081</v>
      </c>
      <c r="H37" s="515">
        <v>-3.2162817010430875</v>
      </c>
      <c r="I37" s="515">
        <v>63.887466151307933</v>
      </c>
      <c r="J37" s="1"/>
    </row>
    <row r="38" spans="1:10" ht="14.25" customHeight="1" x14ac:dyDescent="0.2">
      <c r="A38" s="469" t="s">
        <v>442</v>
      </c>
      <c r="B38" s="153"/>
      <c r="C38" s="405">
        <v>10371.042449999999</v>
      </c>
      <c r="D38" s="406">
        <v>15.365367793615563</v>
      </c>
      <c r="E38" s="407">
        <v>77071.518149999989</v>
      </c>
      <c r="F38" s="408">
        <v>29.40310944600477</v>
      </c>
      <c r="G38" s="407">
        <v>108777.34272</v>
      </c>
      <c r="H38" s="408">
        <v>-1.9782007794638572</v>
      </c>
      <c r="I38" s="408">
        <v>30.608124130048541</v>
      </c>
      <c r="J38" s="1"/>
    </row>
    <row r="39" spans="1:10" s="1" customFormat="1" ht="15" customHeight="1" x14ac:dyDescent="0.2">
      <c r="A39" s="469" t="s">
        <v>443</v>
      </c>
      <c r="B39" s="153"/>
      <c r="C39" s="405">
        <v>20577.843099999998</v>
      </c>
      <c r="D39" s="406">
        <v>9.7862324328031036</v>
      </c>
      <c r="E39" s="407">
        <v>143293.87887000002</v>
      </c>
      <c r="F39" s="408">
        <v>-0.88375151905892813</v>
      </c>
      <c r="G39" s="407">
        <v>246609.81612000003</v>
      </c>
      <c r="H39" s="408">
        <v>-2.6086783810210323</v>
      </c>
      <c r="I39" s="408">
        <v>69.391875869951448</v>
      </c>
    </row>
    <row r="40" spans="1:10" s="1" customFormat="1" ht="15" customHeight="1" x14ac:dyDescent="0.2">
      <c r="A40" s="671" t="s">
        <v>444</v>
      </c>
      <c r="B40" s="689"/>
      <c r="C40" s="181">
        <v>2032.9605900000004</v>
      </c>
      <c r="D40" s="155">
        <v>-52.407288249910081</v>
      </c>
      <c r="E40" s="514">
        <v>7671.8313999999991</v>
      </c>
      <c r="F40" s="515">
        <v>-57.101728887525425</v>
      </c>
      <c r="G40" s="514">
        <v>19483.672979999996</v>
      </c>
      <c r="H40" s="515">
        <v>-29.058469039579681</v>
      </c>
      <c r="I40" s="515">
        <v>5.4823795670039397</v>
      </c>
    </row>
    <row r="41" spans="1:10" s="1" customFormat="1" ht="15" customHeight="1" x14ac:dyDescent="0.2">
      <c r="I41" s="55" t="s">
        <v>220</v>
      </c>
    </row>
    <row r="42" spans="1:10" s="1" customFormat="1" x14ac:dyDescent="0.2">
      <c r="A42" s="829" t="s">
        <v>638</v>
      </c>
      <c r="B42" s="829"/>
      <c r="C42" s="829"/>
      <c r="D42" s="829"/>
      <c r="E42" s="829"/>
      <c r="F42" s="829"/>
      <c r="G42" s="829"/>
      <c r="H42" s="829"/>
      <c r="I42" s="829"/>
    </row>
    <row r="43" spans="1:10" s="1" customFormat="1" x14ac:dyDescent="0.2">
      <c r="A43" s="428" t="s">
        <v>468</v>
      </c>
      <c r="I43" s="653"/>
    </row>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sheetData>
  <mergeCells count="6">
    <mergeCell ref="A42:I42"/>
    <mergeCell ref="A3:A4"/>
    <mergeCell ref="B3:B4"/>
    <mergeCell ref="C3:D3"/>
    <mergeCell ref="E3:F3"/>
    <mergeCell ref="G3:I3"/>
  </mergeCells>
  <conditionalFormatting sqref="F35:F40">
    <cfRule type="cellIs" dxfId="70" priority="34" operator="between">
      <formula>0</formula>
      <formula>0.5</formula>
    </cfRule>
    <cfRule type="cellIs" dxfId="69" priority="35" operator="between">
      <formula>-0.49</formula>
      <formula>0.49</formula>
    </cfRule>
  </conditionalFormatting>
  <conditionalFormatting sqref="H35:H40">
    <cfRule type="cellIs" dxfId="68" priority="37" operator="between">
      <formula>-0.49</formula>
      <formula>0.49</formula>
    </cfRule>
  </conditionalFormatting>
  <conditionalFormatting sqref="H35:I40">
    <cfRule type="cellIs" dxfId="67" priority="19" operator="between">
      <formula>0</formula>
      <formula>0.5</formula>
    </cfRule>
  </conditionalFormatting>
  <conditionalFormatting sqref="I5">
    <cfRule type="cellIs" dxfId="66" priority="13" operator="between">
      <formula>-0.5</formula>
      <formula>0.5</formula>
    </cfRule>
    <cfRule type="cellIs" dxfId="65" priority="14" operator="between">
      <formula>0</formula>
      <formula>0.49</formula>
    </cfRule>
  </conditionalFormatting>
  <conditionalFormatting sqref="I18">
    <cfRule type="cellIs" dxfId="64" priority="3" operator="between">
      <formula>-0.5</formula>
      <formula>0.5</formula>
    </cfRule>
    <cfRule type="cellIs" dxfId="63" priority="4" operator="between">
      <formula>0</formula>
      <formula>0.49</formula>
    </cfRule>
  </conditionalFormatting>
  <conditionalFormatting sqref="I33:I34">
    <cfRule type="cellIs" dxfId="62" priority="1" operator="between">
      <formula>-0.5</formula>
      <formula>0.5</formula>
    </cfRule>
    <cfRule type="cellIs" dxfId="61" priority="2" operator="between">
      <formula>0</formula>
      <formula>0.49</formula>
    </cfRule>
  </conditionalFormatting>
  <conditionalFormatting sqref="I35:I40">
    <cfRule type="cellIs" dxfId="60" priority="15" stopIfTrue="1" operator="equal">
      <formula>0</formula>
    </cfRule>
    <cfRule type="cellIs" dxfId="59" priority="20"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21" t="s">
        <v>18</v>
      </c>
      <c r="B1" s="821"/>
      <c r="C1" s="821"/>
      <c r="D1" s="821"/>
      <c r="E1" s="821"/>
      <c r="F1" s="821"/>
      <c r="G1" s="1"/>
      <c r="H1" s="1"/>
    </row>
    <row r="2" spans="1:9" x14ac:dyDescent="0.2">
      <c r="A2" s="822"/>
      <c r="B2" s="822"/>
      <c r="C2" s="822"/>
      <c r="D2" s="822"/>
      <c r="E2" s="822"/>
      <c r="F2" s="822"/>
      <c r="G2" s="10"/>
      <c r="H2" s="55" t="s">
        <v>463</v>
      </c>
    </row>
    <row r="3" spans="1:9" x14ac:dyDescent="0.2">
      <c r="A3" s="11"/>
      <c r="B3" s="783">
        <f>INDICE!A3</f>
        <v>45869</v>
      </c>
      <c r="C3" s="783">
        <v>41671</v>
      </c>
      <c r="D3" s="781" t="s">
        <v>115</v>
      </c>
      <c r="E3" s="781"/>
      <c r="F3" s="781" t="s">
        <v>116</v>
      </c>
      <c r="G3" s="781"/>
      <c r="H3" s="781"/>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11446.371210000001</v>
      </c>
      <c r="C5" s="227">
        <v>-4.0273352643185181</v>
      </c>
      <c r="D5" s="226">
        <v>70239.252309999996</v>
      </c>
      <c r="E5" s="227">
        <v>-7.7724003541282798</v>
      </c>
      <c r="F5" s="226">
        <v>128339.30803</v>
      </c>
      <c r="G5" s="227">
        <v>-0.96891382760201561</v>
      </c>
      <c r="H5" s="227">
        <v>36.11253384869206</v>
      </c>
    </row>
    <row r="6" spans="1:9" x14ac:dyDescent="0.2">
      <c r="A6" s="402" t="s">
        <v>327</v>
      </c>
      <c r="B6" s="709">
        <v>9329.601560000001</v>
      </c>
      <c r="C6" s="468">
        <v>8.9736834835737405</v>
      </c>
      <c r="D6" s="429">
        <v>61994.387740000006</v>
      </c>
      <c r="E6" s="430">
        <v>2.9552926997301632</v>
      </c>
      <c r="F6" s="429">
        <v>107670.35231999999</v>
      </c>
      <c r="G6" s="430">
        <v>3.2909130674039249</v>
      </c>
      <c r="H6" s="711">
        <v>30.296635554149159</v>
      </c>
    </row>
    <row r="7" spans="1:9" x14ac:dyDescent="0.2">
      <c r="A7" s="402" t="s">
        <v>515</v>
      </c>
      <c r="B7" s="710">
        <v>520.75828000000001</v>
      </c>
      <c r="C7" s="500">
        <v>-68.094500876439156</v>
      </c>
      <c r="D7" s="431">
        <v>4361.2301299999999</v>
      </c>
      <c r="E7" s="500">
        <v>-40.158155556359191</v>
      </c>
      <c r="F7" s="431">
        <v>9376.5219099999995</v>
      </c>
      <c r="G7" s="438">
        <v>-8.9260742399650788</v>
      </c>
      <c r="H7" s="729">
        <v>2.6383963732976166</v>
      </c>
    </row>
    <row r="8" spans="1:9" x14ac:dyDescent="0.2">
      <c r="A8" s="402" t="s">
        <v>516</v>
      </c>
      <c r="B8" s="710">
        <v>1596.0113700000004</v>
      </c>
      <c r="C8" s="468">
        <v>-7.9140172301685476</v>
      </c>
      <c r="D8" s="429">
        <v>3883.6344400000003</v>
      </c>
      <c r="E8" s="468">
        <v>-55.132650558671635</v>
      </c>
      <c r="F8" s="429">
        <v>11292.433799999999</v>
      </c>
      <c r="G8" s="468">
        <v>-25.014837039445855</v>
      </c>
      <c r="H8" s="711">
        <v>3.177501921245276</v>
      </c>
    </row>
    <row r="9" spans="1:9" x14ac:dyDescent="0.2">
      <c r="A9" s="409" t="s">
        <v>329</v>
      </c>
      <c r="B9" s="411">
        <v>19502.514340000002</v>
      </c>
      <c r="C9" s="227">
        <v>23.382156357430116</v>
      </c>
      <c r="D9" s="411">
        <v>150126.14470999996</v>
      </c>
      <c r="E9" s="227">
        <v>17.311551602300327</v>
      </c>
      <c r="F9" s="411">
        <v>227047.85080999997</v>
      </c>
      <c r="G9" s="227">
        <v>-3.2162817010431</v>
      </c>
      <c r="H9" s="227">
        <v>63.887466151307933</v>
      </c>
    </row>
    <row r="10" spans="1:9" x14ac:dyDescent="0.2">
      <c r="A10" s="402" t="s">
        <v>330</v>
      </c>
      <c r="B10" s="709">
        <v>2945.3068900000003</v>
      </c>
      <c r="C10" s="432">
        <v>29.942974654782006</v>
      </c>
      <c r="D10" s="429">
        <v>25094.3099</v>
      </c>
      <c r="E10" s="430">
        <v>71.135886225128502</v>
      </c>
      <c r="F10" s="429">
        <v>38246.146910000003</v>
      </c>
      <c r="G10" s="430">
        <v>15.306693898968629</v>
      </c>
      <c r="H10" s="711">
        <v>10.761825788764339</v>
      </c>
    </row>
    <row r="11" spans="1:9" x14ac:dyDescent="0.2">
      <c r="A11" s="402" t="s">
        <v>331</v>
      </c>
      <c r="B11" s="709">
        <v>4412.9371099999998</v>
      </c>
      <c r="C11" s="430">
        <v>33.074800562872504</v>
      </c>
      <c r="D11" s="429">
        <v>31327.8148</v>
      </c>
      <c r="E11" s="73">
        <v>-7.6164320303274105</v>
      </c>
      <c r="F11" s="429">
        <v>49747.450269999994</v>
      </c>
      <c r="G11" s="430">
        <v>-14.464066236375281</v>
      </c>
      <c r="H11" s="711">
        <v>13.998100109294315</v>
      </c>
    </row>
    <row r="12" spans="1:9" x14ac:dyDescent="0.2">
      <c r="A12" s="402" t="s">
        <v>332</v>
      </c>
      <c r="B12" s="709">
        <v>2900.1857600000003</v>
      </c>
      <c r="C12" s="438">
        <v>38.12471372212331</v>
      </c>
      <c r="D12" s="429">
        <v>22258.911990000001</v>
      </c>
      <c r="E12" s="430">
        <v>11.504323053323299</v>
      </c>
      <c r="F12" s="429">
        <v>29368.791810000002</v>
      </c>
      <c r="G12" s="430">
        <v>-16.59808476771936</v>
      </c>
      <c r="H12" s="711">
        <v>8.2638866035174399</v>
      </c>
    </row>
    <row r="13" spans="1:9" x14ac:dyDescent="0.2">
      <c r="A13" s="402" t="s">
        <v>333</v>
      </c>
      <c r="B13" s="709">
        <v>6235.8270300000004</v>
      </c>
      <c r="C13" s="430">
        <v>114.1009252788126</v>
      </c>
      <c r="D13" s="429">
        <v>29647.88076</v>
      </c>
      <c r="E13" s="430">
        <v>36.146435657766681</v>
      </c>
      <c r="F13" s="429">
        <v>41735.767749999999</v>
      </c>
      <c r="G13" s="430">
        <v>21.055614551562076</v>
      </c>
      <c r="H13" s="711">
        <v>11.743746703236962</v>
      </c>
    </row>
    <row r="14" spans="1:9" x14ac:dyDescent="0.2">
      <c r="A14" s="402" t="s">
        <v>334</v>
      </c>
      <c r="B14" s="709">
        <v>981.63459999999998</v>
      </c>
      <c r="C14" s="430">
        <v>-16.231593627432169</v>
      </c>
      <c r="D14" s="429">
        <v>15690.29801</v>
      </c>
      <c r="E14" s="430">
        <v>11.508333894986364</v>
      </c>
      <c r="F14" s="429">
        <v>25329.320470000002</v>
      </c>
      <c r="G14" s="430">
        <v>-0.67040409402071988</v>
      </c>
      <c r="H14" s="711">
        <v>7.1272469586903666</v>
      </c>
    </row>
    <row r="15" spans="1:9" x14ac:dyDescent="0.2">
      <c r="A15" s="402" t="s">
        <v>643</v>
      </c>
      <c r="B15" s="709">
        <v>997.99320999999998</v>
      </c>
      <c r="C15" s="430">
        <v>-52.167972633682716</v>
      </c>
      <c r="D15" s="429">
        <v>7207.5581500000008</v>
      </c>
      <c r="E15" s="500">
        <v>-11.92589250824895</v>
      </c>
      <c r="F15" s="429">
        <v>11829.12191</v>
      </c>
      <c r="G15" s="500">
        <v>-13.051407686105346</v>
      </c>
      <c r="H15" s="711">
        <v>3.3285169752927475</v>
      </c>
    </row>
    <row r="16" spans="1:9" x14ac:dyDescent="0.2">
      <c r="A16" s="402" t="s">
        <v>335</v>
      </c>
      <c r="B16" s="709">
        <v>1028.6297400000001</v>
      </c>
      <c r="C16" s="438">
        <v>-47.338780849080322</v>
      </c>
      <c r="D16" s="429">
        <v>18899.371099999997</v>
      </c>
      <c r="E16" s="430">
        <v>22.684309825264485</v>
      </c>
      <c r="F16" s="429">
        <v>30791.251689999994</v>
      </c>
      <c r="G16" s="430">
        <v>-10.670126037921316</v>
      </c>
      <c r="H16" s="712">
        <v>8.6641430125117775</v>
      </c>
    </row>
    <row r="17" spans="1:8" x14ac:dyDescent="0.2">
      <c r="A17" s="409" t="s">
        <v>534</v>
      </c>
      <c r="B17" s="516">
        <v>0</v>
      </c>
      <c r="C17" s="656" t="s">
        <v>142</v>
      </c>
      <c r="D17" s="411">
        <v>0</v>
      </c>
      <c r="E17" s="646" t="s">
        <v>142</v>
      </c>
      <c r="F17" s="411">
        <v>0</v>
      </c>
      <c r="G17" s="413" t="s">
        <v>142</v>
      </c>
      <c r="H17" s="411">
        <v>0</v>
      </c>
    </row>
    <row r="18" spans="1:8" x14ac:dyDescent="0.2">
      <c r="A18" s="410" t="s">
        <v>114</v>
      </c>
      <c r="B18" s="61">
        <v>30948.885549999999</v>
      </c>
      <c r="C18" s="62">
        <v>11.594707131123702</v>
      </c>
      <c r="D18" s="61">
        <v>220365.39701999997</v>
      </c>
      <c r="E18" s="62">
        <v>7.9530473778269188</v>
      </c>
      <c r="F18" s="61">
        <v>355387.15883999999</v>
      </c>
      <c r="G18" s="62">
        <v>-2.4165640281287399</v>
      </c>
      <c r="H18" s="62">
        <v>100</v>
      </c>
    </row>
    <row r="19" spans="1:8" x14ac:dyDescent="0.2">
      <c r="A19" s="156"/>
      <c r="B19" s="1"/>
      <c r="C19" s="1"/>
      <c r="D19" s="1"/>
      <c r="E19" s="1"/>
      <c r="F19" s="1"/>
      <c r="G19" s="1"/>
      <c r="H19" s="161"/>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58" priority="7" operator="between">
      <formula>0.0001</formula>
      <formula>0.44999</formula>
    </cfRule>
  </conditionalFormatting>
  <conditionalFormatting sqref="C17">
    <cfRule type="cellIs" dxfId="57" priority="22" operator="between">
      <formula>0</formula>
      <formula>0.5</formula>
    </cfRule>
    <cfRule type="cellIs" dxfId="56" priority="23" operator="between">
      <formula>0</formula>
      <formula>0.49</formula>
    </cfRule>
  </conditionalFormatting>
  <conditionalFormatting sqref="E7">
    <cfRule type="cellIs" dxfId="55" priority="3" operator="between">
      <formula>0.0001</formula>
      <formula>0.44999</formula>
    </cfRule>
  </conditionalFormatting>
  <conditionalFormatting sqref="E11">
    <cfRule type="cellIs" dxfId="54" priority="16" operator="between">
      <formula>-0.5</formula>
      <formula>0.5</formula>
    </cfRule>
    <cfRule type="cellIs" dxfId="53" priority="17" operator="between">
      <formula>0</formula>
      <formula>0.49</formula>
    </cfRule>
  </conditionalFormatting>
  <conditionalFormatting sqref="E15">
    <cfRule type="cellIs" dxfId="52" priority="9" operator="between">
      <formula>0.0001</formula>
      <formula>0.44999</formula>
    </cfRule>
  </conditionalFormatting>
  <conditionalFormatting sqref="E17:E18">
    <cfRule type="cellIs" dxfId="51" priority="27" operator="between">
      <formula>0.00001</formula>
      <formula>0.049999</formula>
    </cfRule>
  </conditionalFormatting>
  <conditionalFormatting sqref="G5">
    <cfRule type="cellIs" dxfId="50" priority="1" operator="between">
      <formula>-0.05</formula>
      <formula>-0.000001</formula>
    </cfRule>
  </conditionalFormatting>
  <conditionalFormatting sqref="G15">
    <cfRule type="cellIs" dxfId="49" priority="8" operator="between">
      <formula>0.0001</formula>
      <formula>0.44999</formula>
    </cfRule>
  </conditionalFormatting>
  <conditionalFormatting sqref="G17:G18">
    <cfRule type="cellIs" dxfId="48" priority="26" operator="between">
      <formula>0.00001</formula>
      <formula>0.049999</formula>
    </cfRule>
  </conditionalFormatting>
  <conditionalFormatting sqref="H7">
    <cfRule type="cellIs" dxfId="47" priority="4"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5" t="s">
        <v>497</v>
      </c>
      <c r="B1" s="1"/>
      <c r="C1" s="1"/>
      <c r="D1" s="1"/>
      <c r="E1" s="1"/>
      <c r="F1" s="1"/>
      <c r="G1" s="1"/>
      <c r="H1" s="1"/>
    </row>
    <row r="2" spans="1:8" x14ac:dyDescent="0.2">
      <c r="A2" s="1"/>
      <c r="B2" s="1"/>
      <c r="C2" s="1"/>
      <c r="D2" s="1"/>
      <c r="E2" s="1"/>
      <c r="F2" s="1"/>
      <c r="G2" s="55" t="s">
        <v>465</v>
      </c>
      <c r="H2" s="1"/>
    </row>
    <row r="3" spans="1:8" x14ac:dyDescent="0.2">
      <c r="A3" s="56"/>
      <c r="B3" s="783">
        <f>INDICE!A3</f>
        <v>45869</v>
      </c>
      <c r="C3" s="781">
        <v>41671</v>
      </c>
      <c r="D3" s="781" t="s">
        <v>115</v>
      </c>
      <c r="E3" s="781"/>
      <c r="F3" s="781" t="s">
        <v>116</v>
      </c>
      <c r="G3" s="781"/>
      <c r="H3" s="1"/>
    </row>
    <row r="4" spans="1:8" x14ac:dyDescent="0.2">
      <c r="A4" s="66"/>
      <c r="B4" s="184" t="s">
        <v>339</v>
      </c>
      <c r="C4" s="185" t="s">
        <v>417</v>
      </c>
      <c r="D4" s="184" t="s">
        <v>339</v>
      </c>
      <c r="E4" s="185" t="s">
        <v>417</v>
      </c>
      <c r="F4" s="184" t="s">
        <v>339</v>
      </c>
      <c r="G4" s="186" t="s">
        <v>417</v>
      </c>
      <c r="H4" s="1"/>
    </row>
    <row r="5" spans="1:8" x14ac:dyDescent="0.2">
      <c r="A5" s="433" t="s">
        <v>464</v>
      </c>
      <c r="B5" s="434">
        <v>31.286699721869351</v>
      </c>
      <c r="C5" s="416">
        <v>4.73646889576536</v>
      </c>
      <c r="D5" s="435">
        <v>35.255925228268204</v>
      </c>
      <c r="E5" s="416">
        <v>14.681946508792104</v>
      </c>
      <c r="F5" s="435">
        <v>33.954441522742982</v>
      </c>
      <c r="G5" s="416">
        <v>3.4189402588611943</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3"/>
  <sheetViews>
    <sheetView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21" t="s">
        <v>336</v>
      </c>
      <c r="B1" s="821"/>
      <c r="C1" s="821"/>
      <c r="D1" s="821"/>
      <c r="E1" s="821"/>
      <c r="F1" s="821"/>
      <c r="G1" s="821"/>
      <c r="H1" s="1"/>
      <c r="I1" s="1"/>
    </row>
    <row r="2" spans="1:15" x14ac:dyDescent="0.2">
      <c r="A2" s="822"/>
      <c r="B2" s="822"/>
      <c r="C2" s="822"/>
      <c r="D2" s="822"/>
      <c r="E2" s="822"/>
      <c r="F2" s="822"/>
      <c r="G2" s="822"/>
      <c r="H2" s="10"/>
      <c r="I2" s="55" t="s">
        <v>463</v>
      </c>
    </row>
    <row r="3" spans="1:15" x14ac:dyDescent="0.2">
      <c r="A3" s="798" t="s">
        <v>447</v>
      </c>
      <c r="B3" s="798" t="s">
        <v>448</v>
      </c>
      <c r="C3" s="779">
        <f>INDICE!A3</f>
        <v>45869</v>
      </c>
      <c r="D3" s="780">
        <v>41671</v>
      </c>
      <c r="E3" s="780" t="s">
        <v>115</v>
      </c>
      <c r="F3" s="780"/>
      <c r="G3" s="780" t="s">
        <v>116</v>
      </c>
      <c r="H3" s="780"/>
      <c r="I3" s="780"/>
    </row>
    <row r="4" spans="1:15" x14ac:dyDescent="0.2">
      <c r="A4" s="799"/>
      <c r="B4" s="799"/>
      <c r="C4" s="82" t="s">
        <v>54</v>
      </c>
      <c r="D4" s="82" t="s">
        <v>417</v>
      </c>
      <c r="E4" s="82" t="s">
        <v>54</v>
      </c>
      <c r="F4" s="82" t="s">
        <v>417</v>
      </c>
      <c r="G4" s="82" t="s">
        <v>54</v>
      </c>
      <c r="H4" s="83" t="s">
        <v>417</v>
      </c>
      <c r="I4" s="83" t="s">
        <v>106</v>
      </c>
    </row>
    <row r="5" spans="1:15" x14ac:dyDescent="0.2">
      <c r="A5" s="11"/>
      <c r="B5" s="11" t="s">
        <v>266</v>
      </c>
      <c r="C5" s="752">
        <v>0</v>
      </c>
      <c r="D5" s="142" t="s">
        <v>142</v>
      </c>
      <c r="E5" s="753">
        <v>0</v>
      </c>
      <c r="F5" s="142">
        <v>-100</v>
      </c>
      <c r="G5" s="753">
        <v>0</v>
      </c>
      <c r="H5" s="142">
        <v>-100</v>
      </c>
      <c r="I5" s="754">
        <v>0</v>
      </c>
      <c r="K5" s="167"/>
      <c r="M5" s="167"/>
      <c r="O5" s="167"/>
    </row>
    <row r="6" spans="1:15" x14ac:dyDescent="0.2">
      <c r="A6" s="11"/>
      <c r="B6" s="11" t="s">
        <v>647</v>
      </c>
      <c r="C6" s="752">
        <v>1.9528599999999998</v>
      </c>
      <c r="D6" s="142">
        <v>-2.7876507073663781</v>
      </c>
      <c r="E6" s="753">
        <v>30.778340000000004</v>
      </c>
      <c r="F6" s="142">
        <v>6.1582339670174324</v>
      </c>
      <c r="G6" s="753">
        <v>50.742170000000009</v>
      </c>
      <c r="H6" s="142">
        <v>7.2589471993168342</v>
      </c>
      <c r="I6" s="754">
        <v>0.1337298410803584</v>
      </c>
    </row>
    <row r="7" spans="1:15" x14ac:dyDescent="0.2">
      <c r="A7" s="11"/>
      <c r="B7" s="11" t="s">
        <v>233</v>
      </c>
      <c r="C7" s="752">
        <v>0</v>
      </c>
      <c r="D7" s="142" t="s">
        <v>142</v>
      </c>
      <c r="E7" s="753">
        <v>11.612410000000001</v>
      </c>
      <c r="F7" s="142" t="s">
        <v>142</v>
      </c>
      <c r="G7" s="753">
        <v>11.612410000000001</v>
      </c>
      <c r="H7" s="142">
        <v>-35.377758535488667</v>
      </c>
      <c r="I7" s="742">
        <v>3.0604243844123431E-2</v>
      </c>
    </row>
    <row r="8" spans="1:15" x14ac:dyDescent="0.2">
      <c r="A8" s="11"/>
      <c r="B8" s="11" t="s">
        <v>270</v>
      </c>
      <c r="C8" s="752">
        <v>0</v>
      </c>
      <c r="D8" s="142" t="s">
        <v>142</v>
      </c>
      <c r="E8" s="753">
        <v>0</v>
      </c>
      <c r="F8" s="142">
        <v>-100</v>
      </c>
      <c r="G8" s="753">
        <v>0</v>
      </c>
      <c r="H8" s="142">
        <v>-100</v>
      </c>
      <c r="I8" s="754">
        <v>0</v>
      </c>
    </row>
    <row r="9" spans="1:15" x14ac:dyDescent="0.2">
      <c r="A9" s="11"/>
      <c r="B9" s="11" t="s">
        <v>234</v>
      </c>
      <c r="C9" s="752">
        <v>76.305150000000012</v>
      </c>
      <c r="D9" s="142">
        <v>-94.223258765634</v>
      </c>
      <c r="E9" s="753">
        <v>11059.643690000001</v>
      </c>
      <c r="F9" s="142">
        <v>55.074718654479703</v>
      </c>
      <c r="G9" s="753">
        <v>13289.622220000003</v>
      </c>
      <c r="H9" s="142">
        <v>-26.171523676319886</v>
      </c>
      <c r="I9" s="754">
        <v>35.024498705881122</v>
      </c>
    </row>
    <row r="10" spans="1:15" x14ac:dyDescent="0.2">
      <c r="A10" s="11"/>
      <c r="B10" s="237" t="s">
        <v>322</v>
      </c>
      <c r="C10" s="752">
        <v>59.59243</v>
      </c>
      <c r="D10" s="142">
        <v>-95.355280265527782</v>
      </c>
      <c r="E10" s="753">
        <v>10750.689080000002</v>
      </c>
      <c r="F10" s="142">
        <v>58.316939560553536</v>
      </c>
      <c r="G10" s="753">
        <v>12668.532370000003</v>
      </c>
      <c r="H10" s="142">
        <v>-26.256942960786102</v>
      </c>
      <c r="I10" s="755">
        <v>33.387630457299643</v>
      </c>
    </row>
    <row r="11" spans="1:15" x14ac:dyDescent="0.2">
      <c r="A11" s="11"/>
      <c r="B11" s="237" t="s">
        <v>319</v>
      </c>
      <c r="C11" s="756">
        <v>16.712719999999997</v>
      </c>
      <c r="D11" s="412">
        <v>-55.88970578920032</v>
      </c>
      <c r="E11" s="757">
        <v>308.95460999999995</v>
      </c>
      <c r="F11" s="412">
        <v>-9.451663340358154</v>
      </c>
      <c r="G11" s="757">
        <v>621.08984999999996</v>
      </c>
      <c r="H11" s="412">
        <v>-24.384975371695116</v>
      </c>
      <c r="I11" s="758">
        <v>1.6368682485814781</v>
      </c>
    </row>
    <row r="12" spans="1:15" x14ac:dyDescent="0.2">
      <c r="A12" s="11"/>
      <c r="B12" s="237" t="s">
        <v>581</v>
      </c>
      <c r="C12" s="756">
        <v>63.459110000000003</v>
      </c>
      <c r="D12" s="412">
        <v>45.795869135689017</v>
      </c>
      <c r="E12" s="757">
        <v>151.63631000000001</v>
      </c>
      <c r="F12" s="412">
        <v>-69.682839677819359</v>
      </c>
      <c r="G12" s="757">
        <v>200.49539000000001</v>
      </c>
      <c r="H12" s="412">
        <v>-75.148996655783691</v>
      </c>
      <c r="I12" s="758">
        <v>0.52840106448038138</v>
      </c>
    </row>
    <row r="13" spans="1:15" x14ac:dyDescent="0.2">
      <c r="A13" s="11"/>
      <c r="B13" s="11" t="s">
        <v>235</v>
      </c>
      <c r="C13" s="752">
        <v>0</v>
      </c>
      <c r="D13" s="142" t="s">
        <v>142</v>
      </c>
      <c r="E13" s="753">
        <v>0</v>
      </c>
      <c r="F13" s="142">
        <v>-100</v>
      </c>
      <c r="G13" s="753">
        <v>0</v>
      </c>
      <c r="H13" s="142">
        <v>-100</v>
      </c>
      <c r="I13" s="754">
        <v>0</v>
      </c>
    </row>
    <row r="14" spans="1:15" x14ac:dyDescent="0.2">
      <c r="A14" s="11"/>
      <c r="B14" s="11" t="s">
        <v>276</v>
      </c>
      <c r="C14" s="752">
        <v>0</v>
      </c>
      <c r="D14" s="142" t="s">
        <v>142</v>
      </c>
      <c r="E14" s="753">
        <v>0</v>
      </c>
      <c r="F14" s="142" t="s">
        <v>142</v>
      </c>
      <c r="G14" s="753">
        <v>0</v>
      </c>
      <c r="H14" s="142">
        <v>-100</v>
      </c>
      <c r="I14" s="754">
        <v>0</v>
      </c>
    </row>
    <row r="15" spans="1:15" x14ac:dyDescent="0.2">
      <c r="A15" s="11"/>
      <c r="B15" s="11" t="s">
        <v>206</v>
      </c>
      <c r="C15" s="752">
        <v>165.327</v>
      </c>
      <c r="D15" s="142">
        <v>-13.110096912932248</v>
      </c>
      <c r="E15" s="753">
        <v>1941.6328600000004</v>
      </c>
      <c r="F15" s="142">
        <v>48.922410505270506</v>
      </c>
      <c r="G15" s="753">
        <v>2468.7530999999999</v>
      </c>
      <c r="H15" s="142">
        <v>31.033736387734955</v>
      </c>
      <c r="I15" s="754">
        <v>6.5063429437417053</v>
      </c>
    </row>
    <row r="16" spans="1:15" x14ac:dyDescent="0.2">
      <c r="A16" s="11"/>
      <c r="B16" s="11" t="s">
        <v>207</v>
      </c>
      <c r="C16" s="752">
        <v>0</v>
      </c>
      <c r="D16" s="142" t="s">
        <v>142</v>
      </c>
      <c r="E16" s="753">
        <v>0</v>
      </c>
      <c r="F16" s="142">
        <v>-100</v>
      </c>
      <c r="G16" s="753">
        <v>0</v>
      </c>
      <c r="H16" s="142">
        <v>-100</v>
      </c>
      <c r="I16" s="754">
        <v>0</v>
      </c>
    </row>
    <row r="17" spans="1:10" x14ac:dyDescent="0.2">
      <c r="A17" s="11"/>
      <c r="B17" s="11" t="s">
        <v>540</v>
      </c>
      <c r="C17" s="752">
        <v>0</v>
      </c>
      <c r="D17" s="142" t="s">
        <v>142</v>
      </c>
      <c r="E17" s="753">
        <v>12.218999999999999</v>
      </c>
      <c r="F17" s="142">
        <v>-72.945685457890789</v>
      </c>
      <c r="G17" s="753">
        <v>12.218999999999999</v>
      </c>
      <c r="H17" s="142">
        <v>-98.824500152817862</v>
      </c>
      <c r="I17" s="742">
        <v>3.2202898066064162E-2</v>
      </c>
    </row>
    <row r="18" spans="1:10" x14ac:dyDescent="0.2">
      <c r="A18" s="11"/>
      <c r="B18" s="11" t="s">
        <v>646</v>
      </c>
      <c r="C18" s="752">
        <v>642.51342999999974</v>
      </c>
      <c r="D18" s="412">
        <v>159.37175539780685</v>
      </c>
      <c r="E18" s="753">
        <v>3161.2067900000002</v>
      </c>
      <c r="F18" s="412">
        <v>14.828568910260802</v>
      </c>
      <c r="G18" s="753">
        <v>4463.7450299999991</v>
      </c>
      <c r="H18" s="412">
        <v>-14.438777154938878</v>
      </c>
      <c r="I18" s="754">
        <v>11.764099041983018</v>
      </c>
    </row>
    <row r="19" spans="1:10" x14ac:dyDescent="0.2">
      <c r="A19" s="11"/>
      <c r="B19" s="11" t="s">
        <v>208</v>
      </c>
      <c r="C19" s="752">
        <v>0</v>
      </c>
      <c r="D19" s="142" t="s">
        <v>142</v>
      </c>
      <c r="E19" s="753">
        <v>301.79402999999996</v>
      </c>
      <c r="F19" s="142" t="s">
        <v>142</v>
      </c>
      <c r="G19" s="753">
        <v>324.37450000000001</v>
      </c>
      <c r="H19" s="142">
        <v>-35.721949976807352</v>
      </c>
      <c r="I19" s="755">
        <v>0.85488165633280377</v>
      </c>
    </row>
    <row r="20" spans="1:10" x14ac:dyDescent="0.2">
      <c r="A20" s="11"/>
      <c r="B20" s="11" t="s">
        <v>237</v>
      </c>
      <c r="C20" s="752">
        <v>0</v>
      </c>
      <c r="D20" s="142" t="s">
        <v>142</v>
      </c>
      <c r="E20" s="753">
        <v>99.645049999999998</v>
      </c>
      <c r="F20" s="142">
        <v>43.631945504500372</v>
      </c>
      <c r="G20" s="753">
        <v>198.18216999999999</v>
      </c>
      <c r="H20" s="142">
        <v>36.703501986966167</v>
      </c>
      <c r="I20" s="754">
        <v>0.52230462550301981</v>
      </c>
    </row>
    <row r="21" spans="1:10" x14ac:dyDescent="0.2">
      <c r="A21" s="11"/>
      <c r="B21" s="11" t="s">
        <v>651</v>
      </c>
      <c r="C21" s="752">
        <v>0</v>
      </c>
      <c r="D21" s="142" t="s">
        <v>142</v>
      </c>
      <c r="E21" s="753">
        <v>0.85985000000000011</v>
      </c>
      <c r="F21" s="142">
        <v>3.4617606006642219</v>
      </c>
      <c r="G21" s="753">
        <v>2.03877</v>
      </c>
      <c r="H21" s="142">
        <v>19.278630978499329</v>
      </c>
      <c r="I21" s="742">
        <v>5.3731322113225004E-3</v>
      </c>
    </row>
    <row r="22" spans="1:10" x14ac:dyDescent="0.2">
      <c r="A22" s="11"/>
      <c r="B22" s="11" t="s">
        <v>238</v>
      </c>
      <c r="C22" s="752">
        <v>0</v>
      </c>
      <c r="D22" s="142" t="s">
        <v>142</v>
      </c>
      <c r="E22" s="753">
        <v>0</v>
      </c>
      <c r="F22" s="142" t="s">
        <v>142</v>
      </c>
      <c r="G22" s="753">
        <v>1054.77682</v>
      </c>
      <c r="H22" s="142" t="s">
        <v>142</v>
      </c>
      <c r="I22" s="755">
        <v>2.7798404465919724</v>
      </c>
    </row>
    <row r="23" spans="1:10" x14ac:dyDescent="0.2">
      <c r="A23" s="160" t="s">
        <v>438</v>
      </c>
      <c r="B23" s="703"/>
      <c r="C23" s="759">
        <v>949.55754999999965</v>
      </c>
      <c r="D23" s="147">
        <v>-47.376281390937464</v>
      </c>
      <c r="E23" s="759">
        <v>16771.028330000001</v>
      </c>
      <c r="F23" s="147">
        <v>35.994079561955125</v>
      </c>
      <c r="G23" s="759">
        <v>22076.561580000001</v>
      </c>
      <c r="H23" s="147">
        <v>-21.710713889753766</v>
      </c>
      <c r="I23" s="760">
        <v>58.182278599715886</v>
      </c>
    </row>
    <row r="24" spans="1:10" x14ac:dyDescent="0.2">
      <c r="A24" s="11"/>
      <c r="B24" s="11" t="s">
        <v>660</v>
      </c>
      <c r="C24" s="752">
        <v>0</v>
      </c>
      <c r="D24" s="142" t="s">
        <v>142</v>
      </c>
      <c r="E24" s="753">
        <v>0</v>
      </c>
      <c r="F24" s="142">
        <v>-100</v>
      </c>
      <c r="G24" s="753">
        <v>0</v>
      </c>
      <c r="H24" s="142">
        <v>-100</v>
      </c>
      <c r="I24" s="754">
        <v>0</v>
      </c>
    </row>
    <row r="25" spans="1:10" x14ac:dyDescent="0.2">
      <c r="A25" s="11"/>
      <c r="B25" s="11" t="s">
        <v>215</v>
      </c>
      <c r="C25" s="752">
        <v>0</v>
      </c>
      <c r="D25" s="142">
        <v>-100</v>
      </c>
      <c r="E25" s="753">
        <v>0</v>
      </c>
      <c r="F25" s="142">
        <v>-100</v>
      </c>
      <c r="G25" s="753">
        <v>131.80591000000001</v>
      </c>
      <c r="H25" s="142">
        <v>-94.01089599998727</v>
      </c>
      <c r="I25" s="754">
        <v>0.34737149392215627</v>
      </c>
    </row>
    <row r="26" spans="1:10" ht="14.25" customHeight="1" x14ac:dyDescent="0.2">
      <c r="A26" s="11"/>
      <c r="B26" s="11" t="s">
        <v>241</v>
      </c>
      <c r="C26" s="752">
        <v>992</v>
      </c>
      <c r="D26" s="142">
        <v>16.159250585480095</v>
      </c>
      <c r="E26" s="753">
        <v>5739</v>
      </c>
      <c r="F26" s="142">
        <v>8.3238958097395255</v>
      </c>
      <c r="G26" s="753">
        <v>10144</v>
      </c>
      <c r="H26" s="142">
        <v>8.4667469241467952</v>
      </c>
      <c r="I26" s="754">
        <v>26.734282509383327</v>
      </c>
    </row>
    <row r="27" spans="1:10" x14ac:dyDescent="0.2">
      <c r="A27" s="11"/>
      <c r="B27" s="765" t="s">
        <v>322</v>
      </c>
      <c r="C27" s="756">
        <v>992</v>
      </c>
      <c r="D27" s="412">
        <v>16.159250585480095</v>
      </c>
      <c r="E27" s="757">
        <v>5739</v>
      </c>
      <c r="F27" s="412">
        <v>8.3238958097395255</v>
      </c>
      <c r="G27" s="757">
        <v>10144</v>
      </c>
      <c r="H27" s="412">
        <v>8.480376430328306</v>
      </c>
      <c r="I27" s="758">
        <v>26.734282509383327</v>
      </c>
    </row>
    <row r="28" spans="1:10" x14ac:dyDescent="0.2">
      <c r="A28" s="11"/>
      <c r="B28" s="765" t="s">
        <v>319</v>
      </c>
      <c r="C28" s="756">
        <v>0</v>
      </c>
      <c r="D28" s="412" t="s">
        <v>142</v>
      </c>
      <c r="E28" s="757">
        <v>0</v>
      </c>
      <c r="F28" s="412" t="s">
        <v>142</v>
      </c>
      <c r="G28" s="757">
        <v>0</v>
      </c>
      <c r="H28" s="412">
        <v>-100</v>
      </c>
      <c r="I28" s="758">
        <v>0</v>
      </c>
    </row>
    <row r="29" spans="1:10" ht="14.25" customHeight="1" x14ac:dyDescent="0.2">
      <c r="A29" s="11"/>
      <c r="B29" s="11" t="s">
        <v>217</v>
      </c>
      <c r="C29" s="752">
        <v>0</v>
      </c>
      <c r="D29" s="142" t="s">
        <v>142</v>
      </c>
      <c r="E29" s="753">
        <v>28.446060000000003</v>
      </c>
      <c r="F29" s="142" t="s">
        <v>142</v>
      </c>
      <c r="G29" s="753">
        <v>28.446060000000003</v>
      </c>
      <c r="H29" s="142" t="s">
        <v>142</v>
      </c>
      <c r="I29" s="758">
        <v>7.4968947586639273E-2</v>
      </c>
    </row>
    <row r="30" spans="1:10" ht="14.25" customHeight="1" x14ac:dyDescent="0.2">
      <c r="A30" s="160" t="s">
        <v>439</v>
      </c>
      <c r="B30" s="703"/>
      <c r="C30" s="759">
        <v>992</v>
      </c>
      <c r="D30" s="147">
        <v>-49.287334969447286</v>
      </c>
      <c r="E30" s="759">
        <v>5767.4460599999993</v>
      </c>
      <c r="F30" s="147">
        <v>-24.453583277666869</v>
      </c>
      <c r="G30" s="759">
        <v>10304.251970000001</v>
      </c>
      <c r="H30" s="147">
        <v>-11.842691225699875</v>
      </c>
      <c r="I30" s="760">
        <v>27.156622950892125</v>
      </c>
    </row>
    <row r="31" spans="1:10" ht="14.25" customHeight="1" x14ac:dyDescent="0.2">
      <c r="A31" s="11"/>
      <c r="B31" s="11" t="s">
        <v>231</v>
      </c>
      <c r="C31" s="752">
        <v>0</v>
      </c>
      <c r="D31" s="142" t="s">
        <v>142</v>
      </c>
      <c r="E31" s="753">
        <v>28.916</v>
      </c>
      <c r="F31" s="142">
        <v>-27.161838203862722</v>
      </c>
      <c r="G31" s="753">
        <v>97.994389999999996</v>
      </c>
      <c r="H31" s="142">
        <v>20.279587495951073</v>
      </c>
      <c r="I31" s="754">
        <v>0.25826199788985488</v>
      </c>
      <c r="J31" s="428"/>
    </row>
    <row r="32" spans="1:10" ht="14.25" customHeight="1" x14ac:dyDescent="0.2">
      <c r="A32" s="160" t="s">
        <v>300</v>
      </c>
      <c r="B32" s="703"/>
      <c r="C32" s="759">
        <v>0</v>
      </c>
      <c r="D32" s="147" t="s">
        <v>142</v>
      </c>
      <c r="E32" s="759">
        <v>28.916</v>
      </c>
      <c r="F32" s="147">
        <v>-27.161838203862722</v>
      </c>
      <c r="G32" s="759">
        <v>97.994389999999996</v>
      </c>
      <c r="H32" s="147">
        <v>20.279587495951073</v>
      </c>
      <c r="I32" s="760">
        <v>0.25826199788985488</v>
      </c>
      <c r="J32" s="428"/>
    </row>
    <row r="33" spans="1:9" ht="14.25" customHeight="1" x14ac:dyDescent="0.2">
      <c r="A33" s="11"/>
      <c r="B33" s="11" t="s">
        <v>561</v>
      </c>
      <c r="C33" s="752">
        <v>0</v>
      </c>
      <c r="D33" s="142">
        <v>-100</v>
      </c>
      <c r="E33" s="753">
        <v>0</v>
      </c>
      <c r="F33" s="142">
        <v>-100</v>
      </c>
      <c r="G33" s="753">
        <v>0</v>
      </c>
      <c r="H33" s="142">
        <v>-100</v>
      </c>
      <c r="I33" s="754">
        <v>0</v>
      </c>
    </row>
    <row r="34" spans="1:9" ht="14.25" customHeight="1" x14ac:dyDescent="0.2">
      <c r="A34" s="11"/>
      <c r="B34" s="11" t="s">
        <v>202</v>
      </c>
      <c r="C34" s="752">
        <v>0</v>
      </c>
      <c r="D34" s="142" t="s">
        <v>142</v>
      </c>
      <c r="E34" s="753">
        <v>0</v>
      </c>
      <c r="F34" s="142">
        <v>-100</v>
      </c>
      <c r="G34" s="753">
        <v>0</v>
      </c>
      <c r="H34" s="142">
        <v>-100</v>
      </c>
      <c r="I34" s="754">
        <v>0</v>
      </c>
    </row>
    <row r="35" spans="1:9" s="1" customFormat="1" ht="14.25" customHeight="1" x14ac:dyDescent="0.2">
      <c r="A35" s="11"/>
      <c r="B35" s="11" t="s">
        <v>203</v>
      </c>
      <c r="C35" s="752">
        <v>0</v>
      </c>
      <c r="D35" s="142" t="s">
        <v>142</v>
      </c>
      <c r="E35" s="757">
        <v>0</v>
      </c>
      <c r="F35" s="142">
        <v>-100</v>
      </c>
      <c r="G35" s="757">
        <v>0</v>
      </c>
      <c r="H35" s="142">
        <v>-100</v>
      </c>
      <c r="I35" s="754">
        <v>0</v>
      </c>
    </row>
    <row r="36" spans="1:9" s="1" customFormat="1" x14ac:dyDescent="0.2">
      <c r="A36" s="11"/>
      <c r="B36" s="11" t="s">
        <v>648</v>
      </c>
      <c r="C36" s="752">
        <v>0</v>
      </c>
      <c r="D36" s="142">
        <v>-100</v>
      </c>
      <c r="E36" s="757">
        <v>0</v>
      </c>
      <c r="F36" s="142">
        <v>-100</v>
      </c>
      <c r="G36" s="757">
        <v>0</v>
      </c>
      <c r="H36" s="142">
        <v>-100</v>
      </c>
      <c r="I36" s="754">
        <v>0</v>
      </c>
    </row>
    <row r="37" spans="1:9" s="1" customFormat="1" x14ac:dyDescent="0.2">
      <c r="A37" s="160" t="s">
        <v>649</v>
      </c>
      <c r="B37" s="703"/>
      <c r="C37" s="759">
        <v>0</v>
      </c>
      <c r="D37" s="147">
        <v>-100</v>
      </c>
      <c r="E37" s="759">
        <v>0</v>
      </c>
      <c r="F37" s="147">
        <v>-100</v>
      </c>
      <c r="G37" s="759">
        <v>0</v>
      </c>
      <c r="H37" s="147">
        <v>-100</v>
      </c>
      <c r="I37" s="760">
        <v>0</v>
      </c>
    </row>
    <row r="38" spans="1:9" s="1" customFormat="1" x14ac:dyDescent="0.2">
      <c r="A38" s="11"/>
      <c r="B38" s="11" t="s">
        <v>533</v>
      </c>
      <c r="C38" s="752">
        <v>0</v>
      </c>
      <c r="D38" s="142" t="s">
        <v>142</v>
      </c>
      <c r="E38" s="757">
        <v>0</v>
      </c>
      <c r="F38" s="142">
        <v>-100</v>
      </c>
      <c r="G38" s="757">
        <v>0</v>
      </c>
      <c r="H38" s="142">
        <v>-100</v>
      </c>
      <c r="I38" s="754">
        <v>0</v>
      </c>
    </row>
    <row r="39" spans="1:9" s="1" customFormat="1" x14ac:dyDescent="0.2">
      <c r="A39" s="11"/>
      <c r="B39" s="11" t="s">
        <v>630</v>
      </c>
      <c r="C39" s="752">
        <v>0</v>
      </c>
      <c r="D39" s="142" t="s">
        <v>142</v>
      </c>
      <c r="E39" s="757">
        <v>0</v>
      </c>
      <c r="F39" s="142" t="s">
        <v>142</v>
      </c>
      <c r="G39" s="757">
        <v>0</v>
      </c>
      <c r="H39" s="142">
        <v>-100</v>
      </c>
      <c r="I39" s="754">
        <v>0</v>
      </c>
    </row>
    <row r="40" spans="1:9" s="1" customFormat="1" x14ac:dyDescent="0.2">
      <c r="A40" s="11"/>
      <c r="B40" s="11" t="s">
        <v>677</v>
      </c>
      <c r="C40" s="752">
        <v>0</v>
      </c>
      <c r="D40" s="142" t="s">
        <v>142</v>
      </c>
      <c r="E40" s="753">
        <v>55.389139999999998</v>
      </c>
      <c r="F40" s="142" t="s">
        <v>142</v>
      </c>
      <c r="G40" s="753">
        <v>55.389139999999998</v>
      </c>
      <c r="H40" s="142" t="s">
        <v>142</v>
      </c>
      <c r="I40" s="754">
        <v>0.14597682538562542</v>
      </c>
    </row>
    <row r="41" spans="1:9" s="1" customFormat="1" ht="14.25" customHeight="1" x14ac:dyDescent="0.2">
      <c r="A41" s="160" t="s">
        <v>455</v>
      </c>
      <c r="B41" s="703"/>
      <c r="C41" s="759">
        <v>0</v>
      </c>
      <c r="D41" s="147" t="s">
        <v>142</v>
      </c>
      <c r="E41" s="759">
        <v>55.389139999999998</v>
      </c>
      <c r="F41" s="147">
        <v>-93.862052049033196</v>
      </c>
      <c r="G41" s="759">
        <v>55.389139999999998</v>
      </c>
      <c r="H41" s="147">
        <v>-98.148734497165378</v>
      </c>
      <c r="I41" s="760">
        <v>0.14597682538562542</v>
      </c>
    </row>
    <row r="42" spans="1:9" s="1" customFormat="1" ht="14.25" customHeight="1" x14ac:dyDescent="0.2">
      <c r="A42" s="703" t="s">
        <v>650</v>
      </c>
      <c r="B42" s="746"/>
      <c r="C42" s="147">
        <v>507.38267000000002</v>
      </c>
      <c r="D42" s="759">
        <v>39.187583648450101</v>
      </c>
      <c r="E42" s="147">
        <v>3531.4926799999998</v>
      </c>
      <c r="F42" s="759">
        <v>99.886134569409307</v>
      </c>
      <c r="G42" s="147">
        <v>5409.5928699999995</v>
      </c>
      <c r="H42" s="760">
        <v>104.56868510052178</v>
      </c>
      <c r="I42" s="761">
        <v>14.256859626116498</v>
      </c>
    </row>
    <row r="43" spans="1:9" s="1" customFormat="1" x14ac:dyDescent="0.2">
      <c r="A43" s="747" t="s">
        <v>114</v>
      </c>
      <c r="B43" s="658"/>
      <c r="C43" s="762">
        <v>2448.94022</v>
      </c>
      <c r="D43" s="665">
        <v>-56.920607006454695</v>
      </c>
      <c r="E43" s="762">
        <v>26154.272209999999</v>
      </c>
      <c r="F43" s="665">
        <v>6.3378405014867685</v>
      </c>
      <c r="G43" s="762">
        <v>37943.789950000006</v>
      </c>
      <c r="H43" s="665">
        <v>-26.501360762180415</v>
      </c>
      <c r="I43" s="762">
        <v>100</v>
      </c>
    </row>
    <row r="44" spans="1:9" s="1" customFormat="1" x14ac:dyDescent="0.2">
      <c r="A44" s="748"/>
      <c r="B44" s="741" t="s">
        <v>322</v>
      </c>
      <c r="C44" s="763">
        <v>1694.1058599999999</v>
      </c>
      <c r="D44" s="155">
        <v>-28.960374849741612</v>
      </c>
      <c r="E44" s="763">
        <v>19650.895870000004</v>
      </c>
      <c r="F44" s="155">
        <v>32.404237657712017</v>
      </c>
      <c r="G44" s="763">
        <v>27276.277400000006</v>
      </c>
      <c r="H44" s="155">
        <v>-14.083177619968613</v>
      </c>
      <c r="I44" s="763">
        <v>71.886012008666</v>
      </c>
    </row>
    <row r="45" spans="1:9" s="1" customFormat="1" ht="14.25" customHeight="1" x14ac:dyDescent="0.2">
      <c r="A45" s="741"/>
      <c r="B45" s="741" t="s">
        <v>319</v>
      </c>
      <c r="C45" s="763">
        <v>754.83435999999995</v>
      </c>
      <c r="D45" s="155">
        <v>-77.126094133086582</v>
      </c>
      <c r="E45" s="763">
        <v>6503.3763399999989</v>
      </c>
      <c r="F45" s="155">
        <v>-33.325103156054311</v>
      </c>
      <c r="G45" s="763">
        <v>10667.512549999999</v>
      </c>
      <c r="H45" s="155">
        <v>-46.334683709738236</v>
      </c>
      <c r="I45" s="763">
        <v>28.113987991334</v>
      </c>
    </row>
    <row r="46" spans="1:9" s="1" customFormat="1" ht="14.25" customHeight="1" x14ac:dyDescent="0.2">
      <c r="A46" s="749"/>
      <c r="B46" s="749" t="s">
        <v>442</v>
      </c>
      <c r="C46" s="764">
        <v>947.60468999999966</v>
      </c>
      <c r="D46" s="406">
        <v>-47.425976976941762</v>
      </c>
      <c r="E46" s="764">
        <v>16769.165990000001</v>
      </c>
      <c r="F46" s="406">
        <v>39.230127287988793</v>
      </c>
      <c r="G46" s="764">
        <v>22123.813800000004</v>
      </c>
      <c r="H46" s="406">
        <v>-23.374294603947725</v>
      </c>
      <c r="I46" s="764">
        <v>58.306810756525394</v>
      </c>
    </row>
    <row r="47" spans="1:9" s="1" customFormat="1" x14ac:dyDescent="0.2">
      <c r="A47" s="749"/>
      <c r="B47" s="749" t="s">
        <v>443</v>
      </c>
      <c r="C47" s="764">
        <v>1501.3355300000001</v>
      </c>
      <c r="D47" s="406">
        <v>-61.328648051754378</v>
      </c>
      <c r="E47" s="764">
        <v>9385.1062199999997</v>
      </c>
      <c r="F47" s="406">
        <v>-25.22568789140589</v>
      </c>
      <c r="G47" s="764">
        <v>15819.976149999999</v>
      </c>
      <c r="H47" s="406">
        <v>-30.469544982114272</v>
      </c>
      <c r="I47" s="764">
        <v>41.693189243474599</v>
      </c>
    </row>
    <row r="48" spans="1:9" s="1" customFormat="1" x14ac:dyDescent="0.2">
      <c r="A48" s="741"/>
      <c r="B48" s="741" t="s">
        <v>444</v>
      </c>
      <c r="C48" s="763">
        <v>884.14557999999977</v>
      </c>
      <c r="D48" s="155">
        <v>-49.732866501327564</v>
      </c>
      <c r="E48" s="763">
        <v>16285.959800000001</v>
      </c>
      <c r="F48" s="155">
        <v>39.505270636233185</v>
      </c>
      <c r="G48" s="763">
        <v>20444.133930000004</v>
      </c>
      <c r="H48" s="155">
        <v>-23.395845634567902</v>
      </c>
      <c r="I48" s="763">
        <v>53.880052459019055</v>
      </c>
    </row>
    <row r="49" spans="1:9" s="1" customFormat="1" x14ac:dyDescent="0.2">
      <c r="I49" s="55" t="s">
        <v>220</v>
      </c>
    </row>
    <row r="50" spans="1:9" s="1" customFormat="1" ht="14.25" customHeight="1" x14ac:dyDescent="0.2">
      <c r="A50" s="829" t="s">
        <v>638</v>
      </c>
      <c r="B50" s="829"/>
      <c r="C50" s="829"/>
      <c r="D50" s="829"/>
      <c r="E50" s="829"/>
      <c r="F50" s="829"/>
      <c r="G50" s="829"/>
      <c r="H50" s="829"/>
      <c r="I50" s="829"/>
    </row>
    <row r="51" spans="1:9" s="1" customFormat="1" x14ac:dyDescent="0.2">
      <c r="A51" s="80" t="s">
        <v>675</v>
      </c>
      <c r="G51" s="613"/>
    </row>
    <row r="52" spans="1:9" s="1" customFormat="1" x14ac:dyDescent="0.2">
      <c r="A52" s="717" t="s">
        <v>652</v>
      </c>
      <c r="G52" s="613"/>
    </row>
    <row r="53" spans="1:9" s="1" customFormat="1" x14ac:dyDescent="0.2">
      <c r="G53" s="613"/>
    </row>
    <row r="54" spans="1:9" s="1" customFormat="1" x14ac:dyDescent="0.2">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sheetData>
  <mergeCells count="7">
    <mergeCell ref="A50:I50"/>
    <mergeCell ref="A1:G2"/>
    <mergeCell ref="C3:D3"/>
    <mergeCell ref="E3:F3"/>
    <mergeCell ref="A3:A4"/>
    <mergeCell ref="B3:B4"/>
    <mergeCell ref="G3:I3"/>
  </mergeCells>
  <conditionalFormatting sqref="C42:C43">
    <cfRule type="cellIs" dxfId="46" priority="16" operator="between">
      <formula>0.049</formula>
      <formula>0</formula>
    </cfRule>
  </conditionalFormatting>
  <conditionalFormatting sqref="D29 F29:H29">
    <cfRule type="cellIs" dxfId="45" priority="11" operator="between">
      <formula>0.049</formula>
      <formula>0</formula>
    </cfRule>
  </conditionalFormatting>
  <conditionalFormatting sqref="D43:E49 G43:G49">
    <cfRule type="cellIs" dxfId="44" priority="69" operator="between">
      <formula>0.00000001</formula>
      <formula>1</formula>
    </cfRule>
  </conditionalFormatting>
  <conditionalFormatting sqref="D33:F33 H33 D34:H34">
    <cfRule type="cellIs" dxfId="43" priority="10" operator="between">
      <formula>0.00000001</formula>
      <formula>1</formula>
    </cfRule>
  </conditionalFormatting>
  <conditionalFormatting sqref="D43:G48">
    <cfRule type="cellIs" dxfId="42" priority="57" operator="between">
      <formula>0.00000001</formula>
      <formula>1</formula>
    </cfRule>
  </conditionalFormatting>
  <conditionalFormatting sqref="D23:H23 F24:F25 H24:H25 D24:D26 F26:H26">
    <cfRule type="cellIs" dxfId="41" priority="37" operator="between">
      <formula>0.049</formula>
      <formula>0</formula>
    </cfRule>
  </conditionalFormatting>
  <conditionalFormatting sqref="D30:H31">
    <cfRule type="cellIs" dxfId="40" priority="12" operator="between">
      <formula>0.049</formula>
      <formula>0</formula>
    </cfRule>
  </conditionalFormatting>
  <conditionalFormatting sqref="D43:H46">
    <cfRule type="cellIs" dxfId="39" priority="22" operator="between">
      <formula>0.049</formula>
      <formula>0</formula>
    </cfRule>
  </conditionalFormatting>
  <conditionalFormatting sqref="E24">
    <cfRule type="cellIs" dxfId="38" priority="8" operator="between">
      <formula>0.00000001</formula>
      <formula>1</formula>
    </cfRule>
  </conditionalFormatting>
  <conditionalFormatting sqref="E42:G43">
    <cfRule type="cellIs" dxfId="37" priority="20" operator="between">
      <formula>0.049</formula>
      <formula>0</formula>
    </cfRule>
  </conditionalFormatting>
  <conditionalFormatting sqref="F35:F41 H35:H41 D35:D42">
    <cfRule type="cellIs" dxfId="36" priority="19" operator="between">
      <formula>0.049</formula>
      <formula>0</formula>
    </cfRule>
  </conditionalFormatting>
  <conditionalFormatting sqref="F43:F47">
    <cfRule type="cellIs" dxfId="35" priority="40" operator="between">
      <formula>0.00000001</formula>
      <formula>1</formula>
    </cfRule>
  </conditionalFormatting>
  <conditionalFormatting sqref="F32:H32 D32:D33 F33 H33">
    <cfRule type="cellIs" dxfId="34" priority="24" operator="between">
      <formula>0.049</formula>
      <formula>0</formula>
    </cfRule>
  </conditionalFormatting>
  <conditionalFormatting sqref="F41:H44">
    <cfRule type="cellIs" dxfId="33" priority="9" operator="between">
      <formula>0.049</formula>
      <formula>0</formula>
    </cfRule>
  </conditionalFormatting>
  <conditionalFormatting sqref="G24">
    <cfRule type="cellIs" dxfId="32" priority="7" operator="between">
      <formula>0.00000001</formula>
      <formula>1</formula>
    </cfRule>
  </conditionalFormatting>
  <conditionalFormatting sqref="H42:H43">
    <cfRule type="cellIs" dxfId="31" priority="17" operator="between">
      <formula>0.000001</formula>
      <formula>0.0999999999</formula>
    </cfRule>
  </conditionalFormatting>
  <conditionalFormatting sqref="H43:H47">
    <cfRule type="cellIs" dxfId="30" priority="38" operator="between">
      <formula>0.00000001</formula>
      <formula>1</formula>
    </cfRule>
  </conditionalFormatting>
  <conditionalFormatting sqref="I7">
    <cfRule type="cellIs" dxfId="29" priority="3" operator="between">
      <formula>-0.5</formula>
      <formula>0.5</formula>
    </cfRule>
    <cfRule type="cellIs" dxfId="28" priority="4" operator="between">
      <formula>0</formula>
      <formula>0.49</formula>
    </cfRule>
  </conditionalFormatting>
  <conditionalFormatting sqref="I17">
    <cfRule type="cellIs" dxfId="27" priority="1" operator="between">
      <formula>-0.5</formula>
      <formula>0.5</formula>
    </cfRule>
    <cfRule type="cellIs" dxfId="26" priority="2" operator="between">
      <formula>0</formula>
      <formula>0.49</formula>
    </cfRule>
  </conditionalFormatting>
  <conditionalFormatting sqref="I21">
    <cfRule type="cellIs" dxfId="25" priority="5" operator="between">
      <formula>-0.5</formula>
      <formula>0.5</formula>
    </cfRule>
    <cfRule type="cellIs" dxfId="24" priority="6" operator="between">
      <formula>0</formula>
      <formula>0.49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21" t="s">
        <v>338</v>
      </c>
      <c r="B1" s="821"/>
      <c r="C1" s="821"/>
      <c r="D1" s="821"/>
      <c r="E1" s="821"/>
      <c r="F1" s="821"/>
      <c r="G1" s="1"/>
      <c r="H1" s="1"/>
      <c r="I1" s="1"/>
    </row>
    <row r="2" spans="1:12" x14ac:dyDescent="0.2">
      <c r="A2" s="822"/>
      <c r="B2" s="822"/>
      <c r="C2" s="822"/>
      <c r="D2" s="822"/>
      <c r="E2" s="822"/>
      <c r="F2" s="822"/>
      <c r="G2" s="10"/>
      <c r="H2" s="55" t="s">
        <v>463</v>
      </c>
      <c r="I2" s="1"/>
    </row>
    <row r="3" spans="1:12" x14ac:dyDescent="0.2">
      <c r="A3" s="11"/>
      <c r="B3" s="779">
        <f>INDICE!A3</f>
        <v>45869</v>
      </c>
      <c r="C3" s="780">
        <v>41671</v>
      </c>
      <c r="D3" s="780" t="s">
        <v>115</v>
      </c>
      <c r="E3" s="780"/>
      <c r="F3" s="780" t="s">
        <v>116</v>
      </c>
      <c r="G3" s="780"/>
      <c r="H3" s="780"/>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1694.1058599999999</v>
      </c>
      <c r="C5" s="663">
        <v>-28.960374849741623</v>
      </c>
      <c r="D5" s="226">
        <v>19650.895870000011</v>
      </c>
      <c r="E5" s="227">
        <v>32.404237657712066</v>
      </c>
      <c r="F5" s="226">
        <v>27276.27740000001</v>
      </c>
      <c r="G5" s="227">
        <v>-14.083177619968589</v>
      </c>
      <c r="H5" s="227">
        <v>71.886012008665986</v>
      </c>
      <c r="I5" s="1"/>
    </row>
    <row r="6" spans="1:12" x14ac:dyDescent="0.2">
      <c r="A6" s="3" t="s">
        <v>328</v>
      </c>
      <c r="B6" s="709">
        <v>992</v>
      </c>
      <c r="C6" s="437">
        <v>16.159250585480095</v>
      </c>
      <c r="D6" s="429">
        <v>5739</v>
      </c>
      <c r="E6" s="437">
        <v>8.3238958097395255</v>
      </c>
      <c r="F6" s="429">
        <v>10144</v>
      </c>
      <c r="G6" s="437">
        <v>8.480376430328306</v>
      </c>
      <c r="H6" s="714">
        <v>26.734282509383323</v>
      </c>
      <c r="I6" s="1"/>
    </row>
    <row r="7" spans="1:12" x14ac:dyDescent="0.2">
      <c r="A7" s="3" t="s">
        <v>515</v>
      </c>
      <c r="B7" s="710">
        <v>642.51342999999997</v>
      </c>
      <c r="C7" s="437">
        <v>159.37175539780696</v>
      </c>
      <c r="D7" s="431">
        <v>3161.2067900000011</v>
      </c>
      <c r="E7" s="437">
        <v>14.828568910260856</v>
      </c>
      <c r="F7" s="431">
        <v>4463.74503</v>
      </c>
      <c r="G7" s="437">
        <v>-14.438777154938876</v>
      </c>
      <c r="H7" s="715">
        <v>11.764099041983018</v>
      </c>
      <c r="I7" s="166"/>
      <c r="J7" s="166"/>
    </row>
    <row r="8" spans="1:12" x14ac:dyDescent="0.2">
      <c r="A8" s="3" t="s">
        <v>516</v>
      </c>
      <c r="B8" s="710">
        <v>59.59243</v>
      </c>
      <c r="C8" s="437">
        <v>-95.355280265527782</v>
      </c>
      <c r="D8" s="431">
        <v>10750.689080000009</v>
      </c>
      <c r="E8" s="437">
        <v>58.316939560553649</v>
      </c>
      <c r="F8" s="431">
        <v>12668.532370000008</v>
      </c>
      <c r="G8" s="437">
        <v>-26.256942960786038</v>
      </c>
      <c r="H8" s="715">
        <v>33.38763045729965</v>
      </c>
      <c r="I8" s="166"/>
      <c r="J8" s="166"/>
    </row>
    <row r="9" spans="1:12" x14ac:dyDescent="0.2">
      <c r="A9" s="482" t="s">
        <v>645</v>
      </c>
      <c r="B9" s="411">
        <v>754.83436000000006</v>
      </c>
      <c r="C9" s="413">
        <v>-77.126094133086582</v>
      </c>
      <c r="D9" s="411">
        <v>6503.3763399999998</v>
      </c>
      <c r="E9" s="413">
        <v>-33.325103156054297</v>
      </c>
      <c r="F9" s="411">
        <v>10667.512549999999</v>
      </c>
      <c r="G9" s="413">
        <v>-46.160559879774816</v>
      </c>
      <c r="H9" s="413">
        <v>28.113987991333993</v>
      </c>
      <c r="I9" s="166"/>
      <c r="J9" s="166"/>
    </row>
    <row r="10" spans="1:12" x14ac:dyDescent="0.2">
      <c r="A10" s="3" t="s">
        <v>330</v>
      </c>
      <c r="B10" s="709">
        <v>267.29300000000001</v>
      </c>
      <c r="C10" s="437">
        <v>-21.727989058850032</v>
      </c>
      <c r="D10" s="429">
        <v>1840.7725600000001</v>
      </c>
      <c r="E10" s="437">
        <v>-12.25181720410092</v>
      </c>
      <c r="F10" s="429">
        <v>3173.66066</v>
      </c>
      <c r="G10" s="437">
        <v>-4.0431415676182958</v>
      </c>
      <c r="H10" s="715">
        <v>8.3641108707961287</v>
      </c>
      <c r="I10" s="166"/>
      <c r="J10" s="166"/>
    </row>
    <row r="11" spans="1:12" x14ac:dyDescent="0.2">
      <c r="A11" s="3" t="s">
        <v>331</v>
      </c>
      <c r="B11" s="710">
        <v>54.540310000000005</v>
      </c>
      <c r="C11" s="438">
        <v>-8.349491950882749</v>
      </c>
      <c r="D11" s="431">
        <v>394.52893</v>
      </c>
      <c r="E11" s="437">
        <v>-3.290177441544794</v>
      </c>
      <c r="F11" s="431">
        <v>684.47713999999996</v>
      </c>
      <c r="G11" s="438">
        <v>-48.438419895524994</v>
      </c>
      <c r="H11" s="704">
        <v>1.8039240173476654</v>
      </c>
      <c r="I11" s="1"/>
      <c r="J11" s="437"/>
      <c r="L11" s="437"/>
    </row>
    <row r="12" spans="1:12" x14ac:dyDescent="0.2">
      <c r="A12" s="3" t="s">
        <v>332</v>
      </c>
      <c r="B12" s="709">
        <v>279.56322000000006</v>
      </c>
      <c r="C12" s="437">
        <v>-74.634022455926612</v>
      </c>
      <c r="D12" s="429">
        <v>1216.9744699999999</v>
      </c>
      <c r="E12" s="437">
        <v>7.6570940812258295</v>
      </c>
      <c r="F12" s="429">
        <v>1393.45867</v>
      </c>
      <c r="G12" s="437">
        <v>-64.411310875980533</v>
      </c>
      <c r="H12" s="715">
        <v>3.6724288001704992</v>
      </c>
      <c r="I12" s="166"/>
      <c r="J12" s="166"/>
    </row>
    <row r="13" spans="1:12" x14ac:dyDescent="0.2">
      <c r="A13" s="3" t="s">
        <v>333</v>
      </c>
      <c r="B13" s="713">
        <v>122.65801</v>
      </c>
      <c r="C13" s="430">
        <v>-47.267447756803115</v>
      </c>
      <c r="D13" s="429">
        <v>1769.50172</v>
      </c>
      <c r="E13" s="437">
        <v>5.2679305080277175</v>
      </c>
      <c r="F13" s="429">
        <v>3818.0709400000005</v>
      </c>
      <c r="G13" s="437">
        <v>93.325534124652023</v>
      </c>
      <c r="H13" s="704">
        <v>10.062439585057842</v>
      </c>
      <c r="I13" s="166"/>
      <c r="J13" s="166"/>
    </row>
    <row r="14" spans="1:12" x14ac:dyDescent="0.2">
      <c r="A14" s="3" t="s">
        <v>334</v>
      </c>
      <c r="B14" s="709">
        <v>27.966529999999999</v>
      </c>
      <c r="C14" s="430" t="s">
        <v>142</v>
      </c>
      <c r="D14" s="429">
        <v>397.95287999999999</v>
      </c>
      <c r="E14" s="438">
        <v>-67.708510227260334</v>
      </c>
      <c r="F14" s="429">
        <v>566.06939000000011</v>
      </c>
      <c r="G14" s="438">
        <v>-61.571495817916286</v>
      </c>
      <c r="H14" s="715">
        <v>1.4918630709950995</v>
      </c>
      <c r="I14" s="1"/>
      <c r="J14" s="166"/>
    </row>
    <row r="15" spans="1:12" x14ac:dyDescent="0.2">
      <c r="A15" s="3" t="s">
        <v>643</v>
      </c>
      <c r="B15" s="709">
        <v>0</v>
      </c>
      <c r="C15" s="430">
        <v>-100</v>
      </c>
      <c r="D15" s="429">
        <v>9.4952400000000008</v>
      </c>
      <c r="E15" s="438">
        <v>-99.065775890997784</v>
      </c>
      <c r="F15" s="429">
        <v>146.29838000000001</v>
      </c>
      <c r="G15" s="438">
        <v>-85.647768600619372</v>
      </c>
      <c r="H15" s="704">
        <v>0.38556607073985755</v>
      </c>
      <c r="I15" s="1"/>
      <c r="J15" s="166"/>
    </row>
    <row r="16" spans="1:12" x14ac:dyDescent="0.2">
      <c r="A16" s="3" t="s">
        <v>335</v>
      </c>
      <c r="B16" s="709">
        <v>2.8132899999999998</v>
      </c>
      <c r="C16" s="495">
        <v>-99.681984093518722</v>
      </c>
      <c r="D16" s="429">
        <v>874.15054000000009</v>
      </c>
      <c r="E16" s="495">
        <v>-60.047915597776345</v>
      </c>
      <c r="F16" s="429">
        <v>885.47736999999995</v>
      </c>
      <c r="G16" s="437">
        <v>-86.97042194446793</v>
      </c>
      <c r="H16" s="735">
        <v>2.3336555762269069</v>
      </c>
      <c r="I16" s="166"/>
      <c r="J16" s="166"/>
    </row>
    <row r="17" spans="1:12" x14ac:dyDescent="0.2">
      <c r="A17" s="482" t="s">
        <v>644</v>
      </c>
      <c r="B17" s="411">
        <v>0</v>
      </c>
      <c r="C17" s="656" t="s">
        <v>142</v>
      </c>
      <c r="D17" s="411">
        <v>0</v>
      </c>
      <c r="E17" s="646" t="s">
        <v>142</v>
      </c>
      <c r="F17" s="411">
        <v>0</v>
      </c>
      <c r="G17" s="413">
        <v>-100</v>
      </c>
      <c r="H17" s="727">
        <v>0</v>
      </c>
      <c r="I17" s="10"/>
      <c r="J17" s="166"/>
      <c r="L17" s="166"/>
    </row>
    <row r="18" spans="1:12" x14ac:dyDescent="0.2">
      <c r="A18" s="633" t="s">
        <v>114</v>
      </c>
      <c r="B18" s="61">
        <v>2448.94022</v>
      </c>
      <c r="C18" s="62">
        <v>-56.920607006454695</v>
      </c>
      <c r="D18" s="61">
        <v>26154.27221000001</v>
      </c>
      <c r="E18" s="62">
        <v>6.3378405014867978</v>
      </c>
      <c r="F18" s="61">
        <v>37943.789950000013</v>
      </c>
      <c r="G18" s="62">
        <v>-26.501360762180393</v>
      </c>
      <c r="H18" s="62">
        <v>100</v>
      </c>
      <c r="I18" s="1"/>
    </row>
    <row r="19" spans="1:12" x14ac:dyDescent="0.2">
      <c r="A19" s="133" t="s">
        <v>569</v>
      </c>
      <c r="B19" s="1"/>
      <c r="C19" s="1"/>
      <c r="D19" s="1"/>
      <c r="E19" s="1"/>
      <c r="F19" s="1"/>
      <c r="G19" s="1"/>
      <c r="H19" s="722" t="s">
        <v>220</v>
      </c>
      <c r="I19" s="1"/>
    </row>
    <row r="20" spans="1:12" x14ac:dyDescent="0.2">
      <c r="A20" s="133" t="s">
        <v>587</v>
      </c>
      <c r="B20" s="1"/>
      <c r="C20" s="1"/>
      <c r="D20" s="1"/>
      <c r="E20" s="1"/>
      <c r="F20" s="1"/>
      <c r="G20" s="1"/>
      <c r="H20" s="1"/>
      <c r="I20" s="1"/>
    </row>
    <row r="21" spans="1:12" ht="14.25" customHeight="1" x14ac:dyDescent="0.2">
      <c r="A21" s="133" t="s">
        <v>667</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3" priority="35" operator="between">
      <formula>0.0001</formula>
      <formula>0.4999999</formula>
    </cfRule>
  </conditionalFormatting>
  <conditionalFormatting sqref="B12:B13">
    <cfRule type="cellIs" dxfId="22" priority="28" operator="between">
      <formula>0.0001</formula>
      <formula>0.44999</formula>
    </cfRule>
  </conditionalFormatting>
  <conditionalFormatting sqref="C16:C18">
    <cfRule type="cellIs" dxfId="21" priority="5" operator="between">
      <formula>0</formula>
      <formula>0.5</formula>
    </cfRule>
    <cfRule type="cellIs" dxfId="20" priority="6" operator="between">
      <formula>0</formula>
      <formula>0.49</formula>
    </cfRule>
  </conditionalFormatting>
  <conditionalFormatting sqref="D7:D8">
    <cfRule type="cellIs" dxfId="19" priority="34" operator="between">
      <formula>0.0001</formula>
      <formula>0.4999999</formula>
    </cfRule>
  </conditionalFormatting>
  <conditionalFormatting sqref="H6">
    <cfRule type="cellIs" dxfId="18" priority="9" operator="between">
      <formula>0</formula>
      <formula>0.5</formula>
    </cfRule>
    <cfRule type="cellIs" dxfId="17" priority="10" operator="between">
      <formula>0</formula>
      <formula>0.49</formula>
    </cfRule>
  </conditionalFormatting>
  <conditionalFormatting sqref="H15">
    <cfRule type="cellIs" dxfId="16" priority="4" operator="between">
      <formula>0.000001</formula>
      <formula>0.0999999999</formula>
    </cfRule>
  </conditionalFormatting>
  <conditionalFormatting sqref="H17">
    <cfRule type="cellIs" dxfId="15" priority="1" stopIfTrue="1" operator="equal">
      <formula>0</formula>
    </cfRule>
    <cfRule type="cellIs" dxfId="14" priority="2" operator="between">
      <formula>0</formula>
      <formula>0.5</formula>
    </cfRule>
    <cfRule type="cellIs" dxfId="13" priority="3"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21" t="s">
        <v>519</v>
      </c>
      <c r="B1" s="821"/>
      <c r="C1" s="821"/>
      <c r="D1" s="821"/>
      <c r="E1" s="821"/>
      <c r="F1" s="821"/>
      <c r="G1" s="1"/>
      <c r="H1" s="1"/>
    </row>
    <row r="2" spans="1:8" x14ac:dyDescent="0.2">
      <c r="A2" s="822"/>
      <c r="B2" s="822"/>
      <c r="C2" s="822"/>
      <c r="D2" s="822"/>
      <c r="E2" s="822"/>
      <c r="F2" s="822"/>
      <c r="G2" s="10"/>
      <c r="H2" s="55" t="s">
        <v>463</v>
      </c>
    </row>
    <row r="3" spans="1:8" x14ac:dyDescent="0.2">
      <c r="A3" s="11"/>
      <c r="B3" s="783">
        <f>INDICE!A3</f>
        <v>45869</v>
      </c>
      <c r="C3" s="783">
        <v>41671</v>
      </c>
      <c r="D3" s="781" t="s">
        <v>115</v>
      </c>
      <c r="E3" s="781"/>
      <c r="F3" s="781" t="s">
        <v>116</v>
      </c>
      <c r="G3" s="781"/>
      <c r="H3" s="781"/>
    </row>
    <row r="4" spans="1:8" x14ac:dyDescent="0.2">
      <c r="A4" s="253"/>
      <c r="B4" s="184" t="s">
        <v>54</v>
      </c>
      <c r="C4" s="185" t="s">
        <v>417</v>
      </c>
      <c r="D4" s="184" t="s">
        <v>54</v>
      </c>
      <c r="E4" s="185" t="s">
        <v>417</v>
      </c>
      <c r="F4" s="184" t="s">
        <v>54</v>
      </c>
      <c r="G4" s="186" t="s">
        <v>417</v>
      </c>
      <c r="H4" s="185" t="s">
        <v>467</v>
      </c>
    </row>
    <row r="5" spans="1:8" x14ac:dyDescent="0.2">
      <c r="A5" s="410" t="s">
        <v>114</v>
      </c>
      <c r="B5" s="61">
        <v>28499.945329999995</v>
      </c>
      <c r="C5" s="669">
        <v>29.259790088156667</v>
      </c>
      <c r="D5" s="61">
        <v>194211.12480999998</v>
      </c>
      <c r="E5" s="62">
        <v>8.1743227292321556</v>
      </c>
      <c r="F5" s="61">
        <v>317443.36889000004</v>
      </c>
      <c r="G5" s="62">
        <v>1.5614568373012316</v>
      </c>
      <c r="H5" s="62">
        <v>100</v>
      </c>
    </row>
    <row r="6" spans="1:8" x14ac:dyDescent="0.2">
      <c r="A6" s="635" t="s">
        <v>324</v>
      </c>
      <c r="B6" s="181">
        <v>9752.2653500000015</v>
      </c>
      <c r="C6" s="664">
        <v>2.2039446209663764</v>
      </c>
      <c r="D6" s="181">
        <v>50588.356439999989</v>
      </c>
      <c r="E6" s="155">
        <v>-17.497030074242581</v>
      </c>
      <c r="F6" s="181">
        <v>101063.03062999999</v>
      </c>
      <c r="G6" s="155">
        <v>3.2860938004734281</v>
      </c>
      <c r="H6" s="155">
        <v>31.836554338301582</v>
      </c>
    </row>
    <row r="7" spans="1:8" x14ac:dyDescent="0.2">
      <c r="A7" s="635" t="s">
        <v>325</v>
      </c>
      <c r="B7" s="181">
        <v>18747.679980000001</v>
      </c>
      <c r="C7" s="155">
        <v>49.902147000713924</v>
      </c>
      <c r="D7" s="181">
        <v>143622.76837000003</v>
      </c>
      <c r="E7" s="155">
        <v>21.489439432388131</v>
      </c>
      <c r="F7" s="181">
        <v>216380.33825999999</v>
      </c>
      <c r="G7" s="155">
        <v>0.77552401901185586</v>
      </c>
      <c r="H7" s="155">
        <v>68.163445661698404</v>
      </c>
    </row>
    <row r="8" spans="1:8" x14ac:dyDescent="0.2">
      <c r="A8" s="469" t="s">
        <v>588</v>
      </c>
      <c r="B8" s="405">
        <v>9423.4377599999989</v>
      </c>
      <c r="C8" s="406">
        <v>31.112048076491948</v>
      </c>
      <c r="D8" s="405">
        <v>60302.352159999988</v>
      </c>
      <c r="E8" s="408">
        <v>26.912137175504476</v>
      </c>
      <c r="F8" s="407">
        <v>86653.528919999997</v>
      </c>
      <c r="G8" s="408">
        <v>5.5462826660433295</v>
      </c>
      <c r="H8" s="408">
        <v>27.297318958969036</v>
      </c>
    </row>
    <row r="9" spans="1:8" x14ac:dyDescent="0.2">
      <c r="A9" s="672" t="s">
        <v>589</v>
      </c>
      <c r="B9" s="673">
        <v>19076.507569999998</v>
      </c>
      <c r="C9" s="674">
        <v>28.36398696962824</v>
      </c>
      <c r="D9" s="673">
        <v>133908.77265000003</v>
      </c>
      <c r="E9" s="675">
        <v>1.4304502029023358</v>
      </c>
      <c r="F9" s="676">
        <v>230789.83997000003</v>
      </c>
      <c r="G9" s="675">
        <v>0.14190318855263276</v>
      </c>
      <c r="H9" s="675">
        <v>72.702681041030957</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29"/>
      <c r="B13" s="829"/>
      <c r="C13" s="829"/>
      <c r="D13" s="829"/>
      <c r="E13" s="829"/>
      <c r="F13" s="829"/>
      <c r="G13" s="829"/>
      <c r="H13" s="829"/>
    </row>
    <row r="14" spans="1:8" s="1" customFormat="1" x14ac:dyDescent="0.2">
      <c r="A14" s="829"/>
      <c r="B14" s="829"/>
      <c r="C14" s="829"/>
      <c r="D14" s="829"/>
      <c r="E14" s="829"/>
      <c r="F14" s="829"/>
      <c r="G14" s="829"/>
      <c r="H14" s="829"/>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83">
        <f>INDICE!A3</f>
        <v>45869</v>
      </c>
      <c r="C3" s="781">
        <v>41671</v>
      </c>
      <c r="D3" s="781" t="s">
        <v>115</v>
      </c>
      <c r="E3" s="781"/>
      <c r="F3" s="781" t="s">
        <v>116</v>
      </c>
      <c r="G3" s="781"/>
      <c r="H3" s="781"/>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0</v>
      </c>
      <c r="C5" s="503">
        <v>-100</v>
      </c>
      <c r="D5" s="502">
        <v>10.901320720588002</v>
      </c>
      <c r="E5" s="503">
        <v>-51.554521014073643</v>
      </c>
      <c r="F5" s="504">
        <v>34.762235075044003</v>
      </c>
      <c r="G5" s="503">
        <v>-25.080878540653273</v>
      </c>
      <c r="H5" s="575">
        <v>4.4640328411102015</v>
      </c>
    </row>
    <row r="6" spans="1:8" ht="15" x14ac:dyDescent="0.25">
      <c r="A6" s="501" t="s">
        <v>521</v>
      </c>
      <c r="B6" s="574">
        <v>0</v>
      </c>
      <c r="C6" s="517" t="s">
        <v>142</v>
      </c>
      <c r="D6" s="505">
        <v>249.52399999999997</v>
      </c>
      <c r="E6" s="517">
        <v>205.71428571428564</v>
      </c>
      <c r="F6" s="507">
        <v>372.53699999999998</v>
      </c>
      <c r="G6" s="506">
        <v>82.571428571428555</v>
      </c>
      <c r="H6" s="576">
        <v>47.839772066973921</v>
      </c>
    </row>
    <row r="7" spans="1:8" ht="15" x14ac:dyDescent="0.25">
      <c r="A7" s="501" t="s">
        <v>531</v>
      </c>
      <c r="B7" s="574">
        <v>42.61722000000001</v>
      </c>
      <c r="C7" s="517">
        <v>53.802974271508518</v>
      </c>
      <c r="D7" s="584">
        <v>244.18788000000004</v>
      </c>
      <c r="E7" s="508">
        <v>26.741723775072845</v>
      </c>
      <c r="F7" s="507">
        <v>371.41894000000002</v>
      </c>
      <c r="G7" s="508">
        <v>21.138121041339442</v>
      </c>
      <c r="H7" s="576">
        <v>47.696195091915868</v>
      </c>
    </row>
    <row r="8" spans="1:8" x14ac:dyDescent="0.2">
      <c r="A8" s="509" t="s">
        <v>186</v>
      </c>
      <c r="B8" s="510">
        <v>42.61722000000001</v>
      </c>
      <c r="C8" s="511">
        <v>31.020979322404486</v>
      </c>
      <c r="D8" s="512">
        <v>504.61320072058811</v>
      </c>
      <c r="E8" s="511">
        <v>70.024807271128594</v>
      </c>
      <c r="F8" s="512">
        <v>778.71817507504409</v>
      </c>
      <c r="G8" s="511">
        <v>39.791347296420902</v>
      </c>
      <c r="H8" s="511">
        <v>100</v>
      </c>
    </row>
    <row r="9" spans="1:8" x14ac:dyDescent="0.2">
      <c r="A9" s="557" t="s">
        <v>245</v>
      </c>
      <c r="B9" s="497">
        <f>B8/'Consumo de gas natural'!B8*100</f>
        <v>0.16849172397452442</v>
      </c>
      <c r="C9" s="75"/>
      <c r="D9" s="97">
        <f>D8/'Consumo de gas natural'!D8*100</f>
        <v>0.26872021946965419</v>
      </c>
      <c r="E9" s="75"/>
      <c r="F9" s="97">
        <f>F8/'Consumo de gas natural'!F8*100</f>
        <v>0.24247812019998652</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12" priority="1" operator="equal">
      <formula>0</formula>
    </cfRule>
    <cfRule type="cellIs" dxfId="11" priority="2" operator="between">
      <formula>-0.49</formula>
      <formula>0.49</formula>
    </cfRule>
  </conditionalFormatting>
  <conditionalFormatting sqref="B18:B23">
    <cfRule type="cellIs" dxfId="10" priority="29" operator="between">
      <formula>0.00001</formula>
      <formula>0.499</formula>
    </cfRule>
  </conditionalFormatting>
  <conditionalFormatting sqref="B6:E6">
    <cfRule type="cellIs" dxfId="9" priority="14" operator="equal">
      <formula>0</formula>
    </cfRule>
    <cfRule type="cellIs" dxfId="8"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30991.502770000003</v>
      </c>
      <c r="C4" s="232"/>
      <c r="D4" s="145" t="s">
        <v>348</v>
      </c>
      <c r="E4" s="171">
        <v>2448.94022</v>
      </c>
    </row>
    <row r="5" spans="1:5" x14ac:dyDescent="0.2">
      <c r="A5" s="18" t="s">
        <v>349</v>
      </c>
      <c r="B5" s="233">
        <v>42.61722000000001</v>
      </c>
      <c r="C5" s="232"/>
      <c r="D5" s="18" t="s">
        <v>350</v>
      </c>
      <c r="E5" s="234">
        <v>2448.94022</v>
      </c>
    </row>
    <row r="6" spans="1:5" x14ac:dyDescent="0.2">
      <c r="A6" s="18" t="s">
        <v>351</v>
      </c>
      <c r="B6" s="233">
        <v>19502.514340000002</v>
      </c>
      <c r="C6" s="232"/>
      <c r="D6" s="145" t="s">
        <v>353</v>
      </c>
      <c r="E6" s="171">
        <v>25293.360999999997</v>
      </c>
    </row>
    <row r="7" spans="1:5" x14ac:dyDescent="0.2">
      <c r="A7" s="18" t="s">
        <v>352</v>
      </c>
      <c r="B7" s="233">
        <v>11446.371210000001</v>
      </c>
      <c r="C7" s="232"/>
      <c r="D7" s="18" t="s">
        <v>354</v>
      </c>
      <c r="E7" s="234">
        <v>14877.071</v>
      </c>
    </row>
    <row r="8" spans="1:5" x14ac:dyDescent="0.2">
      <c r="A8" s="439"/>
      <c r="B8" s="440"/>
      <c r="C8" s="232"/>
      <c r="D8" s="18" t="s">
        <v>355</v>
      </c>
      <c r="E8" s="234">
        <v>9404.0840000000007</v>
      </c>
    </row>
    <row r="9" spans="1:5" x14ac:dyDescent="0.2">
      <c r="A9" s="145" t="s">
        <v>253</v>
      </c>
      <c r="B9" s="171">
        <v>-3124</v>
      </c>
      <c r="C9" s="232"/>
      <c r="D9" s="18" t="s">
        <v>356</v>
      </c>
      <c r="E9" s="234">
        <v>1012.206</v>
      </c>
    </row>
    <row r="10" spans="1:5" x14ac:dyDescent="0.2">
      <c r="A10" s="18"/>
      <c r="B10" s="233"/>
      <c r="C10" s="232"/>
      <c r="D10" s="145" t="s">
        <v>357</v>
      </c>
      <c r="E10" s="171">
        <v>125.20155000000568</v>
      </c>
    </row>
    <row r="11" spans="1:5" x14ac:dyDescent="0.2">
      <c r="A11" s="173" t="s">
        <v>114</v>
      </c>
      <c r="B11" s="174">
        <v>27867.502770000003</v>
      </c>
      <c r="C11" s="232"/>
      <c r="D11" s="173" t="s">
        <v>114</v>
      </c>
      <c r="E11" s="174">
        <v>27867.502770000003</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5"/>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9" t="s">
        <v>488</v>
      </c>
      <c r="B1" s="769"/>
      <c r="C1" s="769"/>
      <c r="D1" s="769"/>
      <c r="E1" s="769"/>
      <c r="F1" s="191"/>
    </row>
    <row r="2" spans="1:8" x14ac:dyDescent="0.2">
      <c r="A2" s="770"/>
      <c r="B2" s="770"/>
      <c r="C2" s="770"/>
      <c r="D2" s="770"/>
      <c r="E2" s="770"/>
      <c r="H2" s="55" t="s">
        <v>358</v>
      </c>
    </row>
    <row r="3" spans="1:8" x14ac:dyDescent="0.2">
      <c r="A3" s="56"/>
      <c r="B3" s="56"/>
      <c r="C3" s="621" t="s">
        <v>487</v>
      </c>
      <c r="D3" s="621" t="s">
        <v>577</v>
      </c>
      <c r="E3" s="621" t="s">
        <v>605</v>
      </c>
      <c r="F3" s="621" t="s">
        <v>577</v>
      </c>
      <c r="G3" s="621" t="s">
        <v>604</v>
      </c>
      <c r="H3" s="621" t="s">
        <v>577</v>
      </c>
    </row>
    <row r="4" spans="1:8" ht="15" x14ac:dyDescent="0.25">
      <c r="A4" s="634">
        <v>2020</v>
      </c>
      <c r="B4" s="557" t="s">
        <v>505</v>
      </c>
      <c r="C4" s="625" t="s">
        <v>505</v>
      </c>
      <c r="D4" s="625" t="s">
        <v>505</v>
      </c>
      <c r="E4" s="625" t="s">
        <v>505</v>
      </c>
      <c r="F4" s="625" t="s">
        <v>505</v>
      </c>
      <c r="G4" s="625" t="s">
        <v>505</v>
      </c>
      <c r="H4" s="625" t="s">
        <v>505</v>
      </c>
    </row>
    <row r="5" spans="1:8" ht="15" x14ac:dyDescent="0.25">
      <c r="A5" s="662" t="s">
        <v>505</v>
      </c>
      <c r="B5" s="18" t="s">
        <v>624</v>
      </c>
      <c r="C5" s="235">
        <v>7.7840267999999995</v>
      </c>
      <c r="D5" s="441">
        <v>-2.452235094316725</v>
      </c>
      <c r="E5" s="235">
        <v>5.7697397999999991</v>
      </c>
      <c r="F5" s="441">
        <v>-5.3592410288980794</v>
      </c>
      <c r="G5" s="235" t="s">
        <v>142</v>
      </c>
      <c r="H5" s="441" t="s">
        <v>142</v>
      </c>
    </row>
    <row r="6" spans="1:8" ht="15" x14ac:dyDescent="0.25">
      <c r="A6" s="634">
        <v>2021</v>
      </c>
      <c r="B6" s="557" t="s">
        <v>505</v>
      </c>
      <c r="C6" s="625" t="s">
        <v>505</v>
      </c>
      <c r="D6" s="625" t="s">
        <v>505</v>
      </c>
      <c r="E6" s="625" t="s">
        <v>505</v>
      </c>
      <c r="F6" s="625" t="s">
        <v>505</v>
      </c>
      <c r="G6" s="625" t="s">
        <v>505</v>
      </c>
      <c r="H6" s="625" t="s">
        <v>505</v>
      </c>
    </row>
    <row r="7" spans="1:8" ht="15" x14ac:dyDescent="0.25">
      <c r="A7" s="662" t="s">
        <v>505</v>
      </c>
      <c r="B7" s="18" t="s">
        <v>622</v>
      </c>
      <c r="C7" s="235">
        <v>8.1517022399999988</v>
      </c>
      <c r="D7" s="441">
        <v>4.7234606129567709</v>
      </c>
      <c r="E7" s="235">
        <v>6.1374152400000002</v>
      </c>
      <c r="F7" s="441">
        <v>6.3724787034590564</v>
      </c>
      <c r="G7" s="235" t="s">
        <v>142</v>
      </c>
      <c r="H7" s="441" t="s">
        <v>142</v>
      </c>
    </row>
    <row r="8" spans="1:8" ht="15" x14ac:dyDescent="0.25">
      <c r="A8" s="662" t="s">
        <v>505</v>
      </c>
      <c r="B8" s="18" t="s">
        <v>625</v>
      </c>
      <c r="C8" s="235">
        <v>8.3919162799999985</v>
      </c>
      <c r="D8" s="441">
        <v>2.9467960547096692</v>
      </c>
      <c r="E8" s="235">
        <v>6.3776292799999998</v>
      </c>
      <c r="F8" s="441">
        <v>3.9139284308877831</v>
      </c>
      <c r="G8" s="235" t="s">
        <v>142</v>
      </c>
      <c r="H8" s="441" t="s">
        <v>142</v>
      </c>
    </row>
    <row r="9" spans="1:8" ht="15" x14ac:dyDescent="0.25">
      <c r="A9" s="662" t="s">
        <v>505</v>
      </c>
      <c r="B9" s="18" t="s">
        <v>624</v>
      </c>
      <c r="C9" s="235">
        <v>8.3238000000000003</v>
      </c>
      <c r="D9" s="441">
        <v>-0.81</v>
      </c>
      <c r="E9" s="235">
        <v>7.1341999999999999</v>
      </c>
      <c r="F9" s="441">
        <v>11.86</v>
      </c>
      <c r="G9" s="235">
        <v>6.7427999999999999</v>
      </c>
      <c r="H9" s="441" t="s">
        <v>142</v>
      </c>
    </row>
    <row r="10" spans="1:8" ht="15" x14ac:dyDescent="0.25">
      <c r="A10" s="634">
        <v>2022</v>
      </c>
      <c r="B10" s="557" t="s">
        <v>505</v>
      </c>
      <c r="C10" s="625" t="s">
        <v>505</v>
      </c>
      <c r="D10" s="625" t="s">
        <v>505</v>
      </c>
      <c r="E10" s="625" t="s">
        <v>505</v>
      </c>
      <c r="F10" s="625" t="s">
        <v>505</v>
      </c>
      <c r="G10" s="625" t="s">
        <v>505</v>
      </c>
      <c r="H10" s="625" t="s">
        <v>505</v>
      </c>
    </row>
    <row r="11" spans="1:8" s="1" customFormat="1" ht="15" x14ac:dyDescent="0.25">
      <c r="A11" s="662" t="s">
        <v>505</v>
      </c>
      <c r="B11" s="18" t="s">
        <v>622</v>
      </c>
      <c r="C11" s="235">
        <v>8.7993390099999989</v>
      </c>
      <c r="D11" s="441">
        <v>5.712735698136596</v>
      </c>
      <c r="E11" s="235">
        <v>7.6110379399999983</v>
      </c>
      <c r="F11" s="441">
        <v>6.6834530348602481</v>
      </c>
      <c r="G11" s="235">
        <v>7.2198340499999993</v>
      </c>
      <c r="H11" s="441">
        <v>7.0746595149630291</v>
      </c>
    </row>
    <row r="12" spans="1:8" s="1" customFormat="1" ht="15" x14ac:dyDescent="0.25">
      <c r="A12" s="662" t="s">
        <v>505</v>
      </c>
      <c r="B12" s="18" t="s">
        <v>623</v>
      </c>
      <c r="C12" s="235">
        <v>9.3430694499999998</v>
      </c>
      <c r="D12" s="441">
        <v>6.1792191365974087</v>
      </c>
      <c r="E12" s="235">
        <v>8.154769589999999</v>
      </c>
      <c r="F12" s="441">
        <v>7.1439881693718217</v>
      </c>
      <c r="G12" s="235">
        <v>7.7635644899999985</v>
      </c>
      <c r="H12" s="441">
        <v>7.5310656205456574</v>
      </c>
    </row>
    <row r="13" spans="1:8" s="1" customFormat="1" ht="15" x14ac:dyDescent="0.25">
      <c r="A13" s="662" t="s">
        <v>505</v>
      </c>
      <c r="B13" s="18" t="s">
        <v>625</v>
      </c>
      <c r="C13" s="235">
        <v>9.9683611499999998</v>
      </c>
      <c r="D13" s="441">
        <v>6.692572535677769</v>
      </c>
      <c r="E13" s="235">
        <v>8.780061289999999</v>
      </c>
      <c r="F13" s="441">
        <v>7.6678034014201994</v>
      </c>
      <c r="G13" s="235">
        <v>8.3888561899999985</v>
      </c>
      <c r="H13" s="441">
        <v>8.0541831114485927</v>
      </c>
    </row>
    <row r="14" spans="1:8" s="1" customFormat="1" ht="15" x14ac:dyDescent="0.25">
      <c r="A14" s="690" t="s">
        <v>505</v>
      </c>
      <c r="B14" s="439" t="s">
        <v>624</v>
      </c>
      <c r="C14" s="691">
        <v>9.0315361499999991</v>
      </c>
      <c r="D14" s="692">
        <v>-9.3979841410541258</v>
      </c>
      <c r="E14" s="691">
        <v>8.1181600500000002</v>
      </c>
      <c r="F14" s="692">
        <v>-7.5386858717474725</v>
      </c>
      <c r="G14" s="691">
        <v>7.8286649000000006</v>
      </c>
      <c r="H14" s="692">
        <v>-6.6778029961674434</v>
      </c>
    </row>
    <row r="15" spans="1:8" s="1" customFormat="1" ht="15" x14ac:dyDescent="0.25">
      <c r="A15" s="634">
        <v>2023</v>
      </c>
      <c r="B15" s="557" t="s">
        <v>505</v>
      </c>
      <c r="C15" s="625" t="s">
        <v>505</v>
      </c>
      <c r="D15" s="625" t="s">
        <v>505</v>
      </c>
      <c r="E15" s="625" t="s">
        <v>505</v>
      </c>
      <c r="F15" s="625" t="s">
        <v>505</v>
      </c>
      <c r="G15" s="625" t="s">
        <v>505</v>
      </c>
      <c r="H15" s="625" t="s">
        <v>505</v>
      </c>
    </row>
    <row r="16" spans="1:8" s="1" customFormat="1" ht="15" x14ac:dyDescent="0.25">
      <c r="A16" s="662" t="s">
        <v>505</v>
      </c>
      <c r="B16" s="18" t="s">
        <v>622</v>
      </c>
      <c r="C16" s="235">
        <v>9.7491355500000001</v>
      </c>
      <c r="D16" s="441">
        <v>7.9454855528646817</v>
      </c>
      <c r="E16" s="235">
        <v>8.8357594499999994</v>
      </c>
      <c r="F16" s="441">
        <v>8.839434004506959</v>
      </c>
      <c r="G16" s="235">
        <v>8.5462643000000007</v>
      </c>
      <c r="H16" s="441">
        <v>9.1663062497412557</v>
      </c>
    </row>
    <row r="17" spans="1:8" s="1" customFormat="1" ht="15" x14ac:dyDescent="0.25">
      <c r="A17" s="662" t="s">
        <v>505</v>
      </c>
      <c r="B17" s="18" t="s">
        <v>623</v>
      </c>
      <c r="C17" s="235">
        <v>7.0454401499999992</v>
      </c>
      <c r="D17" s="441">
        <v>-27.732668051784355</v>
      </c>
      <c r="E17" s="235">
        <v>6.1357264500000008</v>
      </c>
      <c r="F17" s="441">
        <v>-30.558018416854917</v>
      </c>
      <c r="G17" s="235">
        <v>5.8467167500000006</v>
      </c>
      <c r="H17" s="441">
        <v>-31.58745687282337</v>
      </c>
    </row>
    <row r="18" spans="1:8" s="1" customFormat="1" ht="15" x14ac:dyDescent="0.25">
      <c r="A18" s="662" t="s">
        <v>505</v>
      </c>
      <c r="B18" s="18" t="s">
        <v>625</v>
      </c>
      <c r="C18" s="235">
        <v>6.8701930500000001</v>
      </c>
      <c r="D18" s="441">
        <v>-2.4873832758340741</v>
      </c>
      <c r="E18" s="235">
        <v>5.9604793500000008</v>
      </c>
      <c r="F18" s="441">
        <v>-2.8561752455571088</v>
      </c>
      <c r="G18" s="235">
        <v>5.6714696499999997</v>
      </c>
      <c r="H18" s="441">
        <v>-2.9973591588817921</v>
      </c>
    </row>
    <row r="19" spans="1:8" s="1" customFormat="1" ht="15" x14ac:dyDescent="0.25">
      <c r="A19" s="690" t="s">
        <v>505</v>
      </c>
      <c r="B19" s="439" t="s">
        <v>624</v>
      </c>
      <c r="C19" s="691">
        <v>6.7687525499999994</v>
      </c>
      <c r="D19" s="692">
        <v>-1.4765305612482127</v>
      </c>
      <c r="E19" s="691">
        <v>5.9630581500000011</v>
      </c>
      <c r="F19" s="692">
        <v>4.3264976666687285E-2</v>
      </c>
      <c r="G19" s="691">
        <v>5.6023470999999994</v>
      </c>
      <c r="H19" s="692">
        <v>-1.2187766886842168</v>
      </c>
    </row>
    <row r="20" spans="1:8" s="1" customFormat="1" ht="15" x14ac:dyDescent="0.25">
      <c r="A20" s="634">
        <v>2024</v>
      </c>
      <c r="B20" s="557" t="s">
        <v>505</v>
      </c>
      <c r="C20" s="625" t="s">
        <v>505</v>
      </c>
      <c r="D20" s="625" t="s">
        <v>505</v>
      </c>
      <c r="E20" s="625" t="s">
        <v>505</v>
      </c>
      <c r="F20" s="625" t="s">
        <v>505</v>
      </c>
      <c r="G20" s="625" t="s">
        <v>505</v>
      </c>
      <c r="H20" s="625" t="s">
        <v>505</v>
      </c>
    </row>
    <row r="21" spans="1:8" s="1" customFormat="1" ht="15" x14ac:dyDescent="0.25">
      <c r="A21" s="662" t="s">
        <v>505</v>
      </c>
      <c r="B21" s="18" t="s">
        <v>622</v>
      </c>
      <c r="C21" s="235">
        <v>7.5682376000000007</v>
      </c>
      <c r="D21" s="441">
        <v>11.811409031343617</v>
      </c>
      <c r="E21" s="235">
        <v>6.7241779000000017</v>
      </c>
      <c r="F21" s="441">
        <v>12.763916280105375</v>
      </c>
      <c r="G21" s="235">
        <v>6.3462890333333348</v>
      </c>
      <c r="H21" s="441">
        <v>13.279111773230465</v>
      </c>
    </row>
    <row r="22" spans="1:8" s="1" customFormat="1" ht="15" x14ac:dyDescent="0.25">
      <c r="A22" s="662" t="s">
        <v>505</v>
      </c>
      <c r="B22" s="18" t="s">
        <v>623</v>
      </c>
      <c r="C22" s="235">
        <v>7.4591914099999999</v>
      </c>
      <c r="D22" s="441">
        <v>-1.4408399387461199</v>
      </c>
      <c r="E22" s="235">
        <v>6.5307245300000005</v>
      </c>
      <c r="F22" s="441">
        <v>-2.8769817348229458</v>
      </c>
      <c r="G22" s="235">
        <v>6.1150479866666672</v>
      </c>
      <c r="H22" s="441">
        <v>-3.6437206917632343</v>
      </c>
    </row>
    <row r="23" spans="1:8" s="1" customFormat="1" ht="15" x14ac:dyDescent="0.25">
      <c r="A23" s="662" t="s">
        <v>505</v>
      </c>
      <c r="B23" s="18" t="s">
        <v>624</v>
      </c>
      <c r="C23" s="235">
        <v>8.0511863299999984</v>
      </c>
      <c r="D23" s="441">
        <v>7.9364489722887877</v>
      </c>
      <c r="E23" s="235">
        <v>7.37479028</v>
      </c>
      <c r="F23" s="441">
        <v>12.924534576870284</v>
      </c>
      <c r="G23" s="235">
        <v>6.9587999433333332</v>
      </c>
      <c r="H23" s="441">
        <v>13.797961332542183</v>
      </c>
    </row>
    <row r="24" spans="1:8" s="1" customFormat="1" ht="15" x14ac:dyDescent="0.25">
      <c r="A24" s="634">
        <v>2025</v>
      </c>
      <c r="B24" s="557" t="s">
        <v>505</v>
      </c>
      <c r="C24" s="625" t="s">
        <v>505</v>
      </c>
      <c r="D24" s="625" t="s">
        <v>505</v>
      </c>
      <c r="E24" s="625" t="s">
        <v>505</v>
      </c>
      <c r="F24" s="625" t="s">
        <v>505</v>
      </c>
      <c r="G24" s="625" t="s">
        <v>505</v>
      </c>
      <c r="H24" s="625" t="s">
        <v>505</v>
      </c>
    </row>
    <row r="25" spans="1:8" s="1" customFormat="1" ht="15" x14ac:dyDescent="0.25">
      <c r="A25" s="662" t="s">
        <v>505</v>
      </c>
      <c r="B25" s="18" t="s">
        <v>622</v>
      </c>
      <c r="C25" s="235">
        <v>8.8194020200000001</v>
      </c>
      <c r="D25" s="441">
        <v>9.5416458955558898</v>
      </c>
      <c r="E25" s="235">
        <v>8.1430059700000008</v>
      </c>
      <c r="F25" s="441">
        <v>10.416780150119751</v>
      </c>
      <c r="G25" s="235">
        <v>7.7270156333333322</v>
      </c>
      <c r="H25" s="441">
        <v>11.039485202272047</v>
      </c>
    </row>
    <row r="26" spans="1:8" s="1" customFormat="1" ht="15" x14ac:dyDescent="0.25">
      <c r="A26" s="662" t="s">
        <v>505</v>
      </c>
      <c r="B26" s="18" t="s">
        <v>623</v>
      </c>
      <c r="C26" s="235">
        <v>7.1558540900000001</v>
      </c>
      <c r="D26" s="441">
        <v>-18.862366475952982</v>
      </c>
      <c r="E26" s="235">
        <v>6.4794592499999997</v>
      </c>
      <c r="F26" s="441">
        <v>-20.429147738915397</v>
      </c>
      <c r="G26" s="235">
        <v>6.063467703333334</v>
      </c>
      <c r="H26" s="441">
        <v>-21.528983619803622</v>
      </c>
    </row>
    <row r="27" spans="1:8" s="1" customFormat="1" ht="15" x14ac:dyDescent="0.25">
      <c r="A27" s="690" t="s">
        <v>505</v>
      </c>
      <c r="B27" s="439" t="s">
        <v>625</v>
      </c>
      <c r="C27" s="691">
        <v>6.8492957500000005</v>
      </c>
      <c r="D27" s="692">
        <v>-4.2840216715486381</v>
      </c>
      <c r="E27" s="691">
        <v>6.1729009100000001</v>
      </c>
      <c r="F27" s="692">
        <v>-4.7312333972931402</v>
      </c>
      <c r="G27" s="691">
        <v>5.7569093633333326</v>
      </c>
      <c r="H27" s="692">
        <v>-5.0558253956143586</v>
      </c>
    </row>
    <row r="28" spans="1:8" s="1" customFormat="1" x14ac:dyDescent="0.2">
      <c r="A28" s="80" t="s">
        <v>255</v>
      </c>
      <c r="H28" s="161" t="s">
        <v>565</v>
      </c>
    </row>
    <row r="29" spans="1:8" s="1" customFormat="1" x14ac:dyDescent="0.2">
      <c r="A29" s="80" t="s">
        <v>669</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9">
        <f>INDICE!A3</f>
        <v>45869</v>
      </c>
      <c r="C3" s="780"/>
      <c r="D3" s="780" t="s">
        <v>115</v>
      </c>
      <c r="E3" s="780"/>
      <c r="F3" s="780" t="s">
        <v>116</v>
      </c>
      <c r="G3" s="780"/>
      <c r="H3" s="780"/>
      <c r="I3"/>
    </row>
    <row r="4" spans="1:9" ht="14.25" x14ac:dyDescent="0.2">
      <c r="A4" s="66"/>
      <c r="B4" s="63" t="s">
        <v>47</v>
      </c>
      <c r="C4" s="63" t="s">
        <v>417</v>
      </c>
      <c r="D4" s="63" t="s">
        <v>47</v>
      </c>
      <c r="E4" s="82" t="s">
        <v>417</v>
      </c>
      <c r="F4" s="63" t="s">
        <v>47</v>
      </c>
      <c r="G4" s="64" t="s">
        <v>417</v>
      </c>
      <c r="H4" s="64" t="s">
        <v>121</v>
      </c>
      <c r="I4"/>
    </row>
    <row r="5" spans="1:9" ht="14.25" x14ac:dyDescent="0.2">
      <c r="A5" s="3" t="s">
        <v>507</v>
      </c>
      <c r="B5" s="300">
        <v>115.90011000000001</v>
      </c>
      <c r="C5" s="72">
        <v>-33.195799812383541</v>
      </c>
      <c r="D5" s="71">
        <v>1078.27568</v>
      </c>
      <c r="E5" s="329">
        <v>-19.438447538565313</v>
      </c>
      <c r="F5" s="71">
        <v>1876.8350700000001</v>
      </c>
      <c r="G5" s="72">
        <v>-13.781883431536002</v>
      </c>
      <c r="H5" s="303">
        <v>3.1319394102074494</v>
      </c>
      <c r="I5"/>
    </row>
    <row r="6" spans="1:9" ht="14.25" x14ac:dyDescent="0.2">
      <c r="A6" s="3" t="s">
        <v>48</v>
      </c>
      <c r="B6" s="301">
        <v>687.12700000000075</v>
      </c>
      <c r="C6" s="59">
        <v>9.4935669758708965</v>
      </c>
      <c r="D6" s="58">
        <v>3998.5892500000018</v>
      </c>
      <c r="E6" s="59">
        <v>7.8034421290002429</v>
      </c>
      <c r="F6" s="58">
        <v>6811.6964800000005</v>
      </c>
      <c r="G6" s="59">
        <v>7.7278952483435397</v>
      </c>
      <c r="H6" s="304">
        <v>11.366912840180122</v>
      </c>
      <c r="I6"/>
    </row>
    <row r="7" spans="1:9" ht="14.25" x14ac:dyDescent="0.2">
      <c r="A7" s="3" t="s">
        <v>49</v>
      </c>
      <c r="B7" s="301">
        <v>761.89837000000034</v>
      </c>
      <c r="C7" s="59">
        <v>5.4159274633927872</v>
      </c>
      <c r="D7" s="58">
        <v>4365.7553800000005</v>
      </c>
      <c r="E7" s="59">
        <v>4.8937930720846037</v>
      </c>
      <c r="F7" s="58">
        <v>7593.1053899999997</v>
      </c>
      <c r="G7" s="59">
        <v>6.7173719357976909</v>
      </c>
      <c r="H7" s="304">
        <v>12.670876837781812</v>
      </c>
      <c r="I7"/>
    </row>
    <row r="8" spans="1:9" ht="14.25" x14ac:dyDescent="0.2">
      <c r="A8" s="3" t="s">
        <v>122</v>
      </c>
      <c r="B8" s="301">
        <v>2698.6829499999985</v>
      </c>
      <c r="C8" s="59">
        <v>8.9704947166137838</v>
      </c>
      <c r="D8" s="58">
        <v>17921.747889999995</v>
      </c>
      <c r="E8" s="59">
        <v>3.3973301116082442</v>
      </c>
      <c r="F8" s="58">
        <v>30417.077999999994</v>
      </c>
      <c r="G8" s="240">
        <v>2.6749824635497985</v>
      </c>
      <c r="H8" s="304">
        <v>50.758027092681054</v>
      </c>
      <c r="I8"/>
    </row>
    <row r="9" spans="1:9" ht="14.25" x14ac:dyDescent="0.2">
      <c r="A9" s="3" t="s">
        <v>123</v>
      </c>
      <c r="B9" s="301">
        <v>568.81428000000005</v>
      </c>
      <c r="C9" s="59">
        <v>-18.354585344286832</v>
      </c>
      <c r="D9" s="58">
        <v>4460.2711000000008</v>
      </c>
      <c r="E9" s="59">
        <v>-11.680479316944279</v>
      </c>
      <c r="F9" s="58">
        <v>8044.4905899999994</v>
      </c>
      <c r="G9" s="73">
        <v>-4.6720176168260945</v>
      </c>
      <c r="H9" s="304">
        <v>13.424118888541429</v>
      </c>
      <c r="I9"/>
    </row>
    <row r="10" spans="1:9" ht="14.25" x14ac:dyDescent="0.2">
      <c r="A10" s="3" t="s">
        <v>583</v>
      </c>
      <c r="B10" s="301">
        <v>486.71499999999997</v>
      </c>
      <c r="C10" s="329">
        <v>1.5930433766174128</v>
      </c>
      <c r="D10" s="58">
        <v>3024.7571349879681</v>
      </c>
      <c r="E10" s="59">
        <v>9.7327976850132156</v>
      </c>
      <c r="F10" s="58">
        <v>5182.4451349879682</v>
      </c>
      <c r="G10" s="59">
        <v>11.724410096155541</v>
      </c>
      <c r="H10" s="304">
        <v>8.6481249306081445</v>
      </c>
      <c r="I10"/>
    </row>
    <row r="11" spans="1:9" ht="14.25" x14ac:dyDescent="0.2">
      <c r="A11" s="60" t="s">
        <v>584</v>
      </c>
      <c r="B11" s="61">
        <v>5319.13771</v>
      </c>
      <c r="C11" s="62">
        <v>2.7635307540758722</v>
      </c>
      <c r="D11" s="61">
        <v>34849.396434987968</v>
      </c>
      <c r="E11" s="62">
        <v>1.4562387699094721</v>
      </c>
      <c r="F11" s="61">
        <v>59925.650664987952</v>
      </c>
      <c r="G11" s="62">
        <v>2.7584087925156346</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44" priority="10" operator="equal">
      <formula>0</formula>
    </cfRule>
    <cfRule type="cellIs" dxfId="243" priority="11" operator="between">
      <formula>0</formula>
      <formula>0.5</formula>
    </cfRule>
  </conditionalFormatting>
  <conditionalFormatting sqref="E5">
    <cfRule type="cellIs" dxfId="242" priority="1" operator="equal">
      <formula>0</formula>
    </cfRule>
    <cfRule type="cellIs" dxfId="241" priority="2" operator="between">
      <formula>0</formula>
      <formula>0.5</formula>
    </cfRule>
  </conditionalFormatting>
  <conditionalFormatting sqref="G8">
    <cfRule type="cellIs" dxfId="240" priority="3" operator="between">
      <formula>-0.05</formula>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2024</v>
      </c>
      <c r="C3" s="145" t="s">
        <v>505</v>
      </c>
      <c r="D3" s="145" t="s">
        <v>505</v>
      </c>
      <c r="E3" s="145" t="s">
        <v>505</v>
      </c>
      <c r="F3" s="145" t="s">
        <v>505</v>
      </c>
      <c r="G3" s="145">
        <v>2025</v>
      </c>
      <c r="H3" s="145" t="s">
        <v>505</v>
      </c>
      <c r="I3" s="145" t="s">
        <v>505</v>
      </c>
      <c r="J3" s="145" t="s">
        <v>505</v>
      </c>
      <c r="K3" s="145" t="s">
        <v>505</v>
      </c>
      <c r="L3" s="145" t="s">
        <v>505</v>
      </c>
      <c r="M3" s="145" t="s">
        <v>505</v>
      </c>
    </row>
    <row r="4" spans="1:13" x14ac:dyDescent="0.2">
      <c r="B4" s="536">
        <v>45505</v>
      </c>
      <c r="C4" s="536">
        <v>45536</v>
      </c>
      <c r="D4" s="536">
        <v>45566</v>
      </c>
      <c r="E4" s="536">
        <v>45597</v>
      </c>
      <c r="F4" s="536">
        <v>45627</v>
      </c>
      <c r="G4" s="536">
        <v>45658</v>
      </c>
      <c r="H4" s="536">
        <v>45689</v>
      </c>
      <c r="I4" s="536">
        <v>45717</v>
      </c>
      <c r="J4" s="536">
        <v>45748</v>
      </c>
      <c r="K4" s="536">
        <v>45778</v>
      </c>
      <c r="L4" s="536">
        <v>45809</v>
      </c>
      <c r="M4" s="536">
        <v>45839</v>
      </c>
    </row>
    <row r="5" spans="1:13" x14ac:dyDescent="0.2">
      <c r="A5" s="551" t="s">
        <v>535</v>
      </c>
      <c r="B5" s="538">
        <v>1.9899090909090906</v>
      </c>
      <c r="C5" s="538">
        <v>2.2793000000000001</v>
      </c>
      <c r="D5" s="538">
        <v>2.191636363636364</v>
      </c>
      <c r="E5" s="538">
        <v>2.0973333333333333</v>
      </c>
      <c r="F5" s="538">
        <v>3.016285714285714</v>
      </c>
      <c r="G5" s="538">
        <v>4.1287142857142873</v>
      </c>
      <c r="H5" s="538">
        <v>4.1896315789473677</v>
      </c>
      <c r="I5" s="538">
        <v>4.1285238095238084</v>
      </c>
      <c r="J5" s="538">
        <v>3.4124761904761902</v>
      </c>
      <c r="K5" s="538">
        <v>3.1174285714285719</v>
      </c>
      <c r="L5" s="538">
        <v>3.0233999999999996</v>
      </c>
      <c r="M5" s="538">
        <v>3.2009090909090911</v>
      </c>
    </row>
    <row r="6" spans="1:13" x14ac:dyDescent="0.2">
      <c r="A6" s="18" t="s">
        <v>536</v>
      </c>
      <c r="B6" s="538">
        <v>84.390476190476178</v>
      </c>
      <c r="C6" s="538">
        <v>86.595238095238059</v>
      </c>
      <c r="D6" s="538">
        <v>98.830869565217398</v>
      </c>
      <c r="E6" s="538">
        <v>111.90714285714287</v>
      </c>
      <c r="F6" s="538">
        <v>111.27500000000001</v>
      </c>
      <c r="G6" s="538">
        <v>123.39590909090907</v>
      </c>
      <c r="H6" s="538">
        <v>123.16</v>
      </c>
      <c r="I6" s="538">
        <v>101.36190476190475</v>
      </c>
      <c r="J6" s="538">
        <v>85.169999999999987</v>
      </c>
      <c r="K6" s="538">
        <v>82.742499999999993</v>
      </c>
      <c r="L6" s="538">
        <v>86.433333333333323</v>
      </c>
      <c r="M6" s="538">
        <v>81.250434782608693</v>
      </c>
    </row>
    <row r="7" spans="1:13" x14ac:dyDescent="0.2">
      <c r="A7" s="513" t="s">
        <v>537</v>
      </c>
      <c r="B7" s="538">
        <v>37.829999999999991</v>
      </c>
      <c r="C7" s="538">
        <v>36.107142857142854</v>
      </c>
      <c r="D7" s="538">
        <v>40.032608695652165</v>
      </c>
      <c r="E7" s="538">
        <v>44.454761904761902</v>
      </c>
      <c r="F7" s="538">
        <v>44.948499999999996</v>
      </c>
      <c r="G7" s="538">
        <v>48.62409090909091</v>
      </c>
      <c r="H7" s="538">
        <v>50.355999999999995</v>
      </c>
      <c r="I7" s="538">
        <v>41.481904761904751</v>
      </c>
      <c r="J7" s="538">
        <v>35.152000000000001</v>
      </c>
      <c r="K7" s="538">
        <v>35.215000000000003</v>
      </c>
      <c r="L7" s="538">
        <v>36.404285714285713</v>
      </c>
      <c r="M7" s="577">
        <v>33.527826086956523</v>
      </c>
    </row>
    <row r="8" spans="1:13" x14ac:dyDescent="0.2">
      <c r="A8" s="439" t="s">
        <v>538</v>
      </c>
      <c r="B8" s="578">
        <v>38.609032258064509</v>
      </c>
      <c r="C8" s="578">
        <v>36.599000000000011</v>
      </c>
      <c r="D8" s="578">
        <v>40.457096774193545</v>
      </c>
      <c r="E8" s="578">
        <v>44.45066666666667</v>
      </c>
      <c r="F8" s="578">
        <v>46.332258064516118</v>
      </c>
      <c r="G8" s="578">
        <v>48.475483870967736</v>
      </c>
      <c r="H8" s="578">
        <v>50.096785714285737</v>
      </c>
      <c r="I8" s="578">
        <v>41.261612903225796</v>
      </c>
      <c r="J8" s="578">
        <v>33.475000000000001</v>
      </c>
      <c r="K8" s="578">
        <v>34.101290322580653</v>
      </c>
      <c r="L8" s="578">
        <v>36.660333333333334</v>
      </c>
      <c r="M8" s="578">
        <v>34.004516129032254</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30">
        <f>INDICE!A3</f>
        <v>45869</v>
      </c>
      <c r="C3" s="831">
        <v>41671</v>
      </c>
      <c r="D3" s="830">
        <f>DATE(YEAR(B3),MONTH(B3)-1,1)</f>
        <v>45809</v>
      </c>
      <c r="E3" s="831"/>
      <c r="F3" s="830">
        <f>DATE(YEAR(B3)-1,MONTH(B3),1)</f>
        <v>45474</v>
      </c>
      <c r="G3" s="831"/>
      <c r="H3" s="772" t="s">
        <v>417</v>
      </c>
      <c r="I3" s="77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45809</v>
      </c>
      <c r="I4" s="280">
        <f>F3</f>
        <v>45474</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5745.7950000000001</v>
      </c>
      <c r="C5" s="444">
        <v>37.426817734144166</v>
      </c>
      <c r="D5" s="234">
        <v>5305.0969999999998</v>
      </c>
      <c r="E5" s="444">
        <v>35.829792349719391</v>
      </c>
      <c r="F5" s="234">
        <v>5222.6629999999996</v>
      </c>
      <c r="G5" s="444">
        <v>35.909260800425955</v>
      </c>
      <c r="H5" s="626">
        <v>8.3070677124282621</v>
      </c>
      <c r="I5" s="240">
        <v>10.016575834971556</v>
      </c>
      <c r="K5" s="239"/>
    </row>
    <row r="6" spans="1:71" s="13" customFormat="1" ht="15" x14ac:dyDescent="0.2">
      <c r="A6" s="16" t="s">
        <v>117</v>
      </c>
      <c r="B6" s="234">
        <v>9606.2849999999999</v>
      </c>
      <c r="C6" s="444">
        <v>62.573182265855834</v>
      </c>
      <c r="D6" s="234">
        <v>9501.2880000000005</v>
      </c>
      <c r="E6" s="444">
        <v>64.170207650280602</v>
      </c>
      <c r="F6" s="234">
        <v>9321.393</v>
      </c>
      <c r="G6" s="444">
        <v>64.090739199574031</v>
      </c>
      <c r="H6" s="240">
        <v>1.1050817531265169</v>
      </c>
      <c r="I6" s="240">
        <v>3.0563243068927557</v>
      </c>
      <c r="K6" s="239"/>
    </row>
    <row r="7" spans="1:71" s="69" customFormat="1" ht="12.75" x14ac:dyDescent="0.2">
      <c r="A7" s="76" t="s">
        <v>114</v>
      </c>
      <c r="B7" s="77">
        <v>15352.08</v>
      </c>
      <c r="C7" s="78">
        <v>100</v>
      </c>
      <c r="D7" s="77">
        <v>14806.385</v>
      </c>
      <c r="E7" s="78">
        <v>100</v>
      </c>
      <c r="F7" s="77">
        <v>14544.056</v>
      </c>
      <c r="G7" s="78">
        <v>100</v>
      </c>
      <c r="H7" s="78">
        <v>3.6855383674002784</v>
      </c>
      <c r="I7" s="627">
        <v>5.555699180476199</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7"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30">
        <f>INDICE!A3</f>
        <v>45869</v>
      </c>
      <c r="C3" s="831">
        <v>41671</v>
      </c>
      <c r="D3" s="830">
        <f>DATE(YEAR(B3),MONTH(B3)-1,1)</f>
        <v>45809</v>
      </c>
      <c r="E3" s="831"/>
      <c r="F3" s="830">
        <f>DATE(YEAR(B3)-1,MONTH(B3),1)</f>
        <v>45474</v>
      </c>
      <c r="G3" s="831"/>
      <c r="H3" s="772" t="s">
        <v>417</v>
      </c>
      <c r="I3" s="77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45809</v>
      </c>
      <c r="I4" s="280">
        <f>F3</f>
        <v>45474</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5525.54</v>
      </c>
      <c r="C5" s="444">
        <v>38.726399937045777</v>
      </c>
      <c r="D5" s="234">
        <v>5525.5140000000001</v>
      </c>
      <c r="E5" s="444">
        <v>39.286179261812251</v>
      </c>
      <c r="F5" s="234">
        <v>5490.9290000000001</v>
      </c>
      <c r="G5" s="444">
        <v>39.126940780589457</v>
      </c>
      <c r="H5" s="73">
        <v>4.705444597523403E-4</v>
      </c>
      <c r="I5" s="437">
        <v>0.63033049598710666</v>
      </c>
      <c r="K5" s="239"/>
    </row>
    <row r="6" spans="1:71" s="13" customFormat="1" ht="15" x14ac:dyDescent="0.2">
      <c r="A6" s="16" t="s">
        <v>511</v>
      </c>
      <c r="B6" s="234">
        <v>8742.607850000004</v>
      </c>
      <c r="C6" s="444">
        <v>61.273600062954216</v>
      </c>
      <c r="D6" s="234">
        <v>8539.2642600000072</v>
      </c>
      <c r="E6" s="444">
        <v>60.713820738187763</v>
      </c>
      <c r="F6" s="234">
        <v>8542.6981899999992</v>
      </c>
      <c r="G6" s="444">
        <v>60.873059219410543</v>
      </c>
      <c r="H6" s="394">
        <v>2.3812776348017199</v>
      </c>
      <c r="I6" s="437">
        <v>2.3401231736597827</v>
      </c>
      <c r="K6" s="239"/>
    </row>
    <row r="7" spans="1:71" s="69" customFormat="1" ht="12.75" x14ac:dyDescent="0.2">
      <c r="A7" s="76" t="s">
        <v>114</v>
      </c>
      <c r="B7" s="77">
        <v>14268.147850000005</v>
      </c>
      <c r="C7" s="78">
        <v>100</v>
      </c>
      <c r="D7" s="77">
        <v>14064.778260000006</v>
      </c>
      <c r="E7" s="78">
        <v>100</v>
      </c>
      <c r="F7" s="77">
        <v>14033.627189999999</v>
      </c>
      <c r="G7" s="78">
        <v>100</v>
      </c>
      <c r="H7" s="78">
        <v>1.4459494934120514</v>
      </c>
      <c r="I7" s="78">
        <v>1.6711336051959464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7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conditionalFormatting sqref="H5">
    <cfRule type="cellIs" dxfId="6" priority="1" operator="between">
      <formula>-0.5</formula>
      <formula>0.5</formula>
    </cfRule>
    <cfRule type="cellIs" dxfId="5" priority="2"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21" t="s">
        <v>498</v>
      </c>
      <c r="B1" s="821"/>
      <c r="C1" s="821"/>
      <c r="D1" s="821"/>
      <c r="E1" s="821"/>
      <c r="F1" s="821"/>
    </row>
    <row r="2" spans="1:9" x14ac:dyDescent="0.2">
      <c r="A2" s="822"/>
      <c r="B2" s="822"/>
      <c r="C2" s="822"/>
      <c r="D2" s="822"/>
      <c r="E2" s="822"/>
      <c r="F2" s="822"/>
      <c r="I2" s="161" t="s">
        <v>461</v>
      </c>
    </row>
    <row r="3" spans="1:9" x14ac:dyDescent="0.2">
      <c r="A3" s="248"/>
      <c r="B3" s="250"/>
      <c r="C3" s="250"/>
      <c r="D3" s="779">
        <f>INDICE!A3</f>
        <v>45869</v>
      </c>
      <c r="E3" s="779">
        <v>41671</v>
      </c>
      <c r="F3" s="779">
        <f>DATE(YEAR(D3),MONTH(D3)-1,1)</f>
        <v>45809</v>
      </c>
      <c r="G3" s="779"/>
      <c r="H3" s="783">
        <f>DATE(YEAR(D3)-1,MONTH(D3),1)</f>
        <v>45474</v>
      </c>
      <c r="I3" s="783"/>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97.993435156026322</v>
      </c>
      <c r="E5" s="447">
        <v>100</v>
      </c>
      <c r="F5" s="394">
        <v>103.06295768701237</v>
      </c>
      <c r="G5" s="447">
        <v>100</v>
      </c>
      <c r="H5" s="394">
        <v>102.06867298699298</v>
      </c>
      <c r="I5" s="447">
        <v>100</v>
      </c>
    </row>
    <row r="6" spans="1:9" x14ac:dyDescent="0.2">
      <c r="A6" s="579" t="s">
        <v>458</v>
      </c>
      <c r="B6" s="166"/>
      <c r="C6" s="166"/>
      <c r="D6" s="394">
        <v>57.765332035499569</v>
      </c>
      <c r="E6" s="447">
        <v>58.948165194459115</v>
      </c>
      <c r="F6" s="394">
        <v>60.07196420376318</v>
      </c>
      <c r="G6" s="447">
        <v>58.286668219044557</v>
      </c>
      <c r="H6" s="394">
        <v>59.356575939117107</v>
      </c>
      <c r="I6" s="447">
        <v>58.153568770979469</v>
      </c>
    </row>
    <row r="7" spans="1:9" x14ac:dyDescent="0.2">
      <c r="A7" s="579" t="s">
        <v>459</v>
      </c>
      <c r="B7" s="166"/>
      <c r="C7" s="166"/>
      <c r="D7" s="394">
        <v>40.228103120526768</v>
      </c>
      <c r="E7" s="447">
        <v>41.051834805540906</v>
      </c>
      <c r="F7" s="394">
        <v>42.990993483249198</v>
      </c>
      <c r="G7" s="447">
        <v>41.71333178095545</v>
      </c>
      <c r="H7" s="394">
        <v>42.712097047875865</v>
      </c>
      <c r="I7" s="447">
        <v>41.846431229020524</v>
      </c>
    </row>
    <row r="8" spans="1:9" x14ac:dyDescent="0.2">
      <c r="A8" s="540" t="s">
        <v>590</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21" t="s">
        <v>462</v>
      </c>
      <c r="B1" s="821"/>
      <c r="C1" s="821"/>
      <c r="D1" s="821"/>
      <c r="E1" s="249"/>
      <c r="F1" s="1"/>
      <c r="G1" s="1"/>
      <c r="H1" s="1"/>
      <c r="I1" s="1"/>
    </row>
    <row r="2" spans="1:40" ht="15" x14ac:dyDescent="0.2">
      <c r="A2" s="821"/>
      <c r="B2" s="821"/>
      <c r="C2" s="821"/>
      <c r="D2" s="821"/>
      <c r="E2" s="249"/>
      <c r="F2" s="1"/>
      <c r="G2" s="207"/>
      <c r="H2" s="244"/>
      <c r="I2" s="243" t="s">
        <v>151</v>
      </c>
    </row>
    <row r="3" spans="1:40" x14ac:dyDescent="0.2">
      <c r="A3" s="248"/>
      <c r="B3" s="830">
        <f>INDICE!A3</f>
        <v>45869</v>
      </c>
      <c r="C3" s="831">
        <v>41671</v>
      </c>
      <c r="D3" s="830">
        <f>DATE(YEAR(B3),MONTH(B3)-1,1)</f>
        <v>45809</v>
      </c>
      <c r="E3" s="831"/>
      <c r="F3" s="830">
        <f>DATE(YEAR(B3)-1,MONTH(B3),1)</f>
        <v>45474</v>
      </c>
      <c r="G3" s="831"/>
      <c r="H3" s="772" t="s">
        <v>417</v>
      </c>
      <c r="I3" s="772"/>
    </row>
    <row r="4" spans="1:40" x14ac:dyDescent="0.2">
      <c r="A4" s="214"/>
      <c r="B4" s="184" t="s">
        <v>47</v>
      </c>
      <c r="C4" s="184" t="s">
        <v>106</v>
      </c>
      <c r="D4" s="184" t="s">
        <v>47</v>
      </c>
      <c r="E4" s="184" t="s">
        <v>106</v>
      </c>
      <c r="F4" s="184" t="s">
        <v>47</v>
      </c>
      <c r="G4" s="184" t="s">
        <v>106</v>
      </c>
      <c r="H4" s="677">
        <f>D3</f>
        <v>45809</v>
      </c>
      <c r="I4" s="677">
        <f>F3</f>
        <v>45474</v>
      </c>
    </row>
    <row r="5" spans="1:40" x14ac:dyDescent="0.2">
      <c r="A5" s="539" t="s">
        <v>48</v>
      </c>
      <c r="B5" s="233">
        <v>576.60599999999999</v>
      </c>
      <c r="C5" s="240">
        <v>10.43528777277877</v>
      </c>
      <c r="D5" s="233">
        <v>576.58000000000004</v>
      </c>
      <c r="E5" s="240">
        <v>10.434866330987488</v>
      </c>
      <c r="F5" s="233">
        <v>531.54</v>
      </c>
      <c r="G5" s="240">
        <v>9.6803291392039483</v>
      </c>
      <c r="H5" s="73">
        <v>4.5093482257368648E-3</v>
      </c>
      <c r="I5" s="394">
        <v>8.4783835647364327</v>
      </c>
    </row>
    <row r="6" spans="1:40" x14ac:dyDescent="0.2">
      <c r="A6" s="579" t="s">
        <v>49</v>
      </c>
      <c r="B6" s="233">
        <v>330.24</v>
      </c>
      <c r="C6" s="240">
        <v>5.9766104308357191</v>
      </c>
      <c r="D6" s="233">
        <v>330.24</v>
      </c>
      <c r="E6" s="240">
        <v>5.9766385534449826</v>
      </c>
      <c r="F6" s="233">
        <v>330.24</v>
      </c>
      <c r="G6" s="240">
        <v>6.014282829007624</v>
      </c>
      <c r="H6" s="394">
        <v>0</v>
      </c>
      <c r="I6" s="394">
        <v>0</v>
      </c>
    </row>
    <row r="7" spans="1:40" x14ac:dyDescent="0.2">
      <c r="A7" s="579" t="s">
        <v>122</v>
      </c>
      <c r="B7" s="233">
        <v>2991.6170000000002</v>
      </c>
      <c r="C7" s="240">
        <v>54.141622357271871</v>
      </c>
      <c r="D7" s="233">
        <v>2991.6170000000002</v>
      </c>
      <c r="E7" s="240">
        <v>54.141877117676295</v>
      </c>
      <c r="F7" s="233">
        <v>2991.6170000000002</v>
      </c>
      <c r="G7" s="240">
        <v>54.482893514011934</v>
      </c>
      <c r="H7" s="394">
        <v>0</v>
      </c>
      <c r="I7" s="394">
        <v>0</v>
      </c>
    </row>
    <row r="8" spans="1:40" x14ac:dyDescent="0.2">
      <c r="A8" s="579" t="s">
        <v>123</v>
      </c>
      <c r="B8" s="233">
        <v>21</v>
      </c>
      <c r="C8" s="240">
        <v>0.38005335225154463</v>
      </c>
      <c r="D8" s="233">
        <v>21</v>
      </c>
      <c r="E8" s="240">
        <v>0.38005514057153778</v>
      </c>
      <c r="F8" s="233">
        <v>35</v>
      </c>
      <c r="G8" s="240">
        <v>0.63741490738634565</v>
      </c>
      <c r="H8" s="429">
        <v>0</v>
      </c>
      <c r="I8" s="394">
        <v>-40</v>
      </c>
    </row>
    <row r="9" spans="1:40" x14ac:dyDescent="0.2">
      <c r="A9" s="540" t="s">
        <v>362</v>
      </c>
      <c r="B9" s="440">
        <v>1606.077</v>
      </c>
      <c r="C9" s="445">
        <v>29.066426086862094</v>
      </c>
      <c r="D9" s="440">
        <v>1606.077</v>
      </c>
      <c r="E9" s="445">
        <v>29.066562857319699</v>
      </c>
      <c r="F9" s="440">
        <v>1602.5319999999999</v>
      </c>
      <c r="G9" s="445">
        <v>29.185079610390151</v>
      </c>
      <c r="H9" s="437">
        <v>0</v>
      </c>
      <c r="I9" s="394">
        <v>0.2212124313274289</v>
      </c>
    </row>
    <row r="10" spans="1:40" s="69" customFormat="1" x14ac:dyDescent="0.2">
      <c r="A10" s="76" t="s">
        <v>114</v>
      </c>
      <c r="B10" s="77">
        <v>5525.54</v>
      </c>
      <c r="C10" s="246">
        <v>100</v>
      </c>
      <c r="D10" s="77">
        <v>5525.5140000000001</v>
      </c>
      <c r="E10" s="246">
        <v>100</v>
      </c>
      <c r="F10" s="77">
        <v>5490.9290000000001</v>
      </c>
      <c r="G10" s="246">
        <v>100</v>
      </c>
      <c r="H10" s="627">
        <v>4.705444597523403E-4</v>
      </c>
      <c r="I10" s="78">
        <v>0.63033049598710666</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4" priority="1" operator="between">
      <formula>-0.5</formula>
      <formula>0.5</formula>
    </cfRule>
    <cfRule type="cellIs" dxfId="3" priority="2" operator="between">
      <formula>0</formula>
      <formula>0.49</formula>
    </cfRule>
  </conditionalFormatting>
  <conditionalFormatting sqref="H6:H7">
    <cfRule type="cellIs" dxfId="2" priority="16" operator="equal">
      <formula>0</formula>
    </cfRule>
  </conditionalFormatting>
  <conditionalFormatting sqref="I5:I9">
    <cfRule type="cellIs" dxfId="1" priority="45"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21" t="s">
        <v>40</v>
      </c>
      <c r="B1" s="821"/>
      <c r="C1" s="821"/>
      <c r="D1" s="11"/>
      <c r="E1" s="11"/>
      <c r="F1" s="11"/>
      <c r="G1" s="11"/>
      <c r="H1" s="11"/>
      <c r="I1" s="11"/>
      <c r="J1" s="11"/>
      <c r="K1" s="11"/>
      <c r="L1" s="11"/>
    </row>
    <row r="2" spans="1:47" x14ac:dyDescent="0.2">
      <c r="A2" s="821"/>
      <c r="B2" s="821"/>
      <c r="C2" s="821"/>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30">
        <f>INDICE!A3</f>
        <v>45869</v>
      </c>
      <c r="C4" s="831">
        <v>41671</v>
      </c>
      <c r="D4" s="830">
        <f>DATE(YEAR(B4),MONTH(B4)-1,1)</f>
        <v>45809</v>
      </c>
      <c r="E4" s="831"/>
      <c r="F4" s="830">
        <f>DATE(YEAR(B4)-1,MONTH(B4),1)</f>
        <v>45474</v>
      </c>
      <c r="G4" s="831"/>
      <c r="H4" s="772" t="s">
        <v>417</v>
      </c>
      <c r="I4" s="772"/>
      <c r="J4" s="11"/>
      <c r="K4" s="11"/>
      <c r="L4" s="11"/>
    </row>
    <row r="5" spans="1:47" x14ac:dyDescent="0.2">
      <c r="A5" s="253"/>
      <c r="B5" s="184" t="s">
        <v>54</v>
      </c>
      <c r="C5" s="184" t="s">
        <v>106</v>
      </c>
      <c r="D5" s="184" t="s">
        <v>54</v>
      </c>
      <c r="E5" s="184" t="s">
        <v>106</v>
      </c>
      <c r="F5" s="184" t="s">
        <v>54</v>
      </c>
      <c r="G5" s="184" t="s">
        <v>106</v>
      </c>
      <c r="H5" s="280">
        <f>D4</f>
        <v>45809</v>
      </c>
      <c r="I5" s="280">
        <f>F4</f>
        <v>45474</v>
      </c>
      <c r="J5" s="11"/>
      <c r="K5" s="11"/>
      <c r="L5" s="11"/>
    </row>
    <row r="6" spans="1:47" ht="15" customHeight="1" x14ac:dyDescent="0.2">
      <c r="A6" s="11" t="s">
        <v>367</v>
      </c>
      <c r="B6" s="223">
        <v>16290.722720000002</v>
      </c>
      <c r="C6" s="222">
        <v>36.26346690950249</v>
      </c>
      <c r="D6" s="223">
        <v>15152.467929999999</v>
      </c>
      <c r="E6" s="222">
        <v>36.250994390326355</v>
      </c>
      <c r="F6" s="223">
        <v>12796.69298</v>
      </c>
      <c r="G6" s="222">
        <v>26.609836487754112</v>
      </c>
      <c r="H6" s="222">
        <v>7.5120092334688264</v>
      </c>
      <c r="I6" s="222">
        <v>27.304161672557388</v>
      </c>
      <c r="J6" s="11"/>
      <c r="K6" s="11"/>
      <c r="L6" s="11"/>
    </row>
    <row r="7" spans="1:47" x14ac:dyDescent="0.2">
      <c r="A7" s="252" t="s">
        <v>366</v>
      </c>
      <c r="B7" s="223">
        <v>28632.512999999999</v>
      </c>
      <c r="C7" s="222">
        <v>63.736533090497517</v>
      </c>
      <c r="D7" s="223">
        <v>26646.296999999999</v>
      </c>
      <c r="E7" s="222">
        <v>63.749005609673645</v>
      </c>
      <c r="F7" s="223">
        <v>35293.392</v>
      </c>
      <c r="G7" s="222">
        <v>73.390163512245891</v>
      </c>
      <c r="H7" s="240">
        <v>7.454003834003653</v>
      </c>
      <c r="I7" s="652">
        <v>-18.872878526382504</v>
      </c>
      <c r="J7" s="11"/>
      <c r="K7" s="11"/>
      <c r="L7" s="11"/>
    </row>
    <row r="8" spans="1:47" x14ac:dyDescent="0.2">
      <c r="A8" s="173" t="s">
        <v>114</v>
      </c>
      <c r="B8" s="174">
        <v>44923.235719999997</v>
      </c>
      <c r="C8" s="175">
        <v>100</v>
      </c>
      <c r="D8" s="174">
        <v>41798.764929999998</v>
      </c>
      <c r="E8" s="175">
        <v>100</v>
      </c>
      <c r="F8" s="174">
        <v>48090.08498</v>
      </c>
      <c r="G8" s="175">
        <v>100</v>
      </c>
      <c r="H8" s="78">
        <v>7.4750313681098506</v>
      </c>
      <c r="I8" s="78">
        <v>-6.5852436345601202</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0" priority="1" operator="between">
      <formula>-0.05</formula>
      <formula>0</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32" t="s">
        <v>1</v>
      </c>
      <c r="B1" s="832"/>
      <c r="C1" s="832"/>
      <c r="D1" s="832"/>
      <c r="E1" s="255"/>
      <c r="F1" s="255"/>
      <c r="G1" s="256"/>
    </row>
    <row r="2" spans="1:7" x14ac:dyDescent="0.2">
      <c r="A2" s="832"/>
      <c r="B2" s="832"/>
      <c r="C2" s="832"/>
      <c r="D2" s="832"/>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33" t="s">
        <v>391</v>
      </c>
      <c r="B24" s="833"/>
      <c r="C24" s="833"/>
      <c r="D24" s="834" t="s">
        <v>392</v>
      </c>
      <c r="E24" s="834"/>
      <c r="F24" s="834"/>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615</v>
      </c>
      <c r="B30" s="684" t="s">
        <v>403</v>
      </c>
      <c r="C30" s="3"/>
      <c r="D30" s="255"/>
      <c r="E30" s="256"/>
      <c r="F30" s="261"/>
      <c r="G30" s="256"/>
    </row>
    <row r="31" spans="1:7" x14ac:dyDescent="0.2">
      <c r="A31" s="6" t="s">
        <v>616</v>
      </c>
      <c r="B31" s="684" t="s">
        <v>617</v>
      </c>
      <c r="C31" s="3"/>
      <c r="D31" s="255"/>
      <c r="E31" s="256"/>
      <c r="F31" s="261"/>
      <c r="G31" s="256"/>
    </row>
    <row r="32" spans="1:7" x14ac:dyDescent="0.2">
      <c r="A32" s="65" t="s">
        <v>614</v>
      </c>
      <c r="B32" s="272" t="s">
        <v>618</v>
      </c>
      <c r="C32" s="256"/>
      <c r="D32" s="256"/>
      <c r="E32" s="256"/>
      <c r="F32" s="256"/>
      <c r="G32" s="256"/>
    </row>
    <row r="33" spans="1:7" x14ac:dyDescent="0.2">
      <c r="A33" s="256" t="s">
        <v>612</v>
      </c>
      <c r="B33" s="684"/>
      <c r="C33" s="256"/>
      <c r="D33" s="256"/>
      <c r="E33" s="256"/>
      <c r="F33" s="256"/>
      <c r="G33" s="256"/>
    </row>
    <row r="34" spans="1:7" x14ac:dyDescent="0.2">
      <c r="A34" s="256" t="s">
        <v>613</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35" t="s">
        <v>657</v>
      </c>
      <c r="B50" s="835"/>
      <c r="C50" s="835"/>
      <c r="D50" s="835"/>
      <c r="E50" s="835"/>
      <c r="F50" s="835"/>
      <c r="G50" s="835"/>
    </row>
    <row r="51" spans="1:200" x14ac:dyDescent="0.2">
      <c r="A51" s="835"/>
      <c r="B51" s="835"/>
      <c r="C51" s="835"/>
      <c r="D51" s="835"/>
      <c r="E51" s="835"/>
      <c r="F51" s="835"/>
      <c r="G51" s="835"/>
    </row>
    <row r="52" spans="1:200" x14ac:dyDescent="0.2">
      <c r="A52" s="835"/>
      <c r="B52" s="835"/>
      <c r="C52" s="835"/>
      <c r="D52" s="835"/>
      <c r="E52" s="835"/>
      <c r="F52" s="835"/>
      <c r="G52" s="835"/>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627</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35" t="s">
        <v>599</v>
      </c>
      <c r="B59" s="835"/>
      <c r="C59" s="835"/>
      <c r="D59" s="835"/>
      <c r="E59" s="835"/>
      <c r="F59" s="835"/>
      <c r="G59" s="835"/>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5"/>
      <c r="B60" s="835"/>
      <c r="C60" s="835"/>
      <c r="D60" s="835"/>
      <c r="E60" s="835"/>
      <c r="F60" s="835"/>
      <c r="G60" s="835"/>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5"/>
      <c r="B61" s="835"/>
      <c r="C61" s="835"/>
      <c r="D61" s="835"/>
      <c r="E61" s="835"/>
      <c r="F61" s="835"/>
      <c r="G61" s="835"/>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5"/>
      <c r="B62" s="835"/>
      <c r="C62" s="835"/>
      <c r="D62" s="835"/>
      <c r="E62" s="835"/>
      <c r="F62" s="835"/>
      <c r="G62" s="835"/>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5"/>
      <c r="B63" s="835"/>
      <c r="C63" s="835"/>
      <c r="D63" s="835"/>
      <c r="E63" s="835"/>
      <c r="F63" s="835"/>
      <c r="G63" s="835"/>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596</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597</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2023</v>
      </c>
      <c r="C3" s="655">
        <v>2024</v>
      </c>
      <c r="D3" s="655">
        <v>2025</v>
      </c>
    </row>
    <row r="4" spans="1:18" x14ac:dyDescent="0.2">
      <c r="A4" s="18" t="s">
        <v>126</v>
      </c>
      <c r="B4" s="558">
        <v>6.5870586284643649</v>
      </c>
      <c r="C4" s="558">
        <v>-1.7687916596014052E-2</v>
      </c>
      <c r="D4" s="558">
        <v>3.4203239720201659</v>
      </c>
      <c r="Q4" s="559"/>
      <c r="R4" s="559"/>
    </row>
    <row r="5" spans="1:18" x14ac:dyDescent="0.2">
      <c r="A5" s="18" t="s">
        <v>127</v>
      </c>
      <c r="B5" s="558">
        <v>5.0950713791122322</v>
      </c>
      <c r="C5" s="558">
        <v>-5.228953987474317E-2</v>
      </c>
      <c r="D5" s="558">
        <v>3.574242409469274</v>
      </c>
    </row>
    <row r="6" spans="1:18" x14ac:dyDescent="0.2">
      <c r="A6" s="18" t="s">
        <v>128</v>
      </c>
      <c r="B6" s="558">
        <v>5.6259443320586966</v>
      </c>
      <c r="C6" s="558">
        <v>-0.97311927142558075</v>
      </c>
      <c r="D6" s="558">
        <v>4.2466456751022719</v>
      </c>
    </row>
    <row r="7" spans="1:18" x14ac:dyDescent="0.2">
      <c r="A7" s="18" t="s">
        <v>129</v>
      </c>
      <c r="B7" s="558">
        <v>3.8695992321937394</v>
      </c>
      <c r="C7" s="558">
        <v>0.33341817844174099</v>
      </c>
      <c r="D7" s="558">
        <v>3.3312185381856683</v>
      </c>
    </row>
    <row r="8" spans="1:18" x14ac:dyDescent="0.2">
      <c r="A8" s="18" t="s">
        <v>130</v>
      </c>
      <c r="B8" s="558">
        <v>1.9872307398936222</v>
      </c>
      <c r="C8" s="558">
        <v>1.1454395299418458</v>
      </c>
      <c r="D8" s="560">
        <v>2.8046901943705755</v>
      </c>
    </row>
    <row r="9" spans="1:18" x14ac:dyDescent="0.2">
      <c r="A9" s="18" t="s">
        <v>131</v>
      </c>
      <c r="B9" s="558">
        <v>1.2527981583727197</v>
      </c>
      <c r="C9" s="558">
        <v>1.2324342710397045</v>
      </c>
      <c r="D9" s="560">
        <v>3.0144490765291643</v>
      </c>
    </row>
    <row r="10" spans="1:18" x14ac:dyDescent="0.2">
      <c r="A10" s="18" t="s">
        <v>132</v>
      </c>
      <c r="B10" s="558">
        <v>0.82198619484328428</v>
      </c>
      <c r="C10" s="558">
        <v>1.8467115299771051</v>
      </c>
      <c r="D10" s="558">
        <v>2.7584087925156733</v>
      </c>
    </row>
    <row r="11" spans="1:18" x14ac:dyDescent="0.2">
      <c r="A11" s="18" t="s">
        <v>133</v>
      </c>
      <c r="B11" s="558">
        <v>-9.9790879261134072E-2</v>
      </c>
      <c r="C11" s="558">
        <v>2.7771219060758718</v>
      </c>
      <c r="D11" s="680" t="s">
        <v>505</v>
      </c>
    </row>
    <row r="12" spans="1:18" x14ac:dyDescent="0.2">
      <c r="A12" s="18" t="s">
        <v>134</v>
      </c>
      <c r="B12" s="558">
        <v>-0.81794051421253156</v>
      </c>
      <c r="C12" s="558">
        <v>3.5172015949788293</v>
      </c>
      <c r="D12" s="560" t="s">
        <v>505</v>
      </c>
    </row>
    <row r="13" spans="1:18" x14ac:dyDescent="0.2">
      <c r="A13" s="18" t="s">
        <v>135</v>
      </c>
      <c r="B13" s="558">
        <v>-0.84586516065760187</v>
      </c>
      <c r="C13" s="558">
        <v>3.9959939821678674</v>
      </c>
      <c r="D13" s="560" t="s">
        <v>505</v>
      </c>
    </row>
    <row r="14" spans="1:18" x14ac:dyDescent="0.2">
      <c r="A14" s="18" t="s">
        <v>136</v>
      </c>
      <c r="B14" s="558">
        <v>-0.21588420460719804</v>
      </c>
      <c r="C14" s="558">
        <v>3.5736068245887251</v>
      </c>
      <c r="D14" s="558" t="s">
        <v>505</v>
      </c>
    </row>
    <row r="15" spans="1:18" x14ac:dyDescent="0.2">
      <c r="A15" s="439" t="s">
        <v>137</v>
      </c>
      <c r="B15" s="445">
        <v>-1.1229540220958201</v>
      </c>
      <c r="C15" s="445">
        <v>4.2919733588838742</v>
      </c>
      <c r="D15" s="445" t="s">
        <v>505</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79">
        <f>INDICE!A3</f>
        <v>45869</v>
      </c>
      <c r="C3" s="780"/>
      <c r="D3" s="780" t="s">
        <v>115</v>
      </c>
      <c r="E3" s="780"/>
      <c r="F3" s="780" t="s">
        <v>116</v>
      </c>
      <c r="G3" s="780"/>
      <c r="H3" s="780"/>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41.679040000000015</v>
      </c>
      <c r="C5" s="315">
        <v>-6.9778487016102595</v>
      </c>
      <c r="D5" s="314">
        <v>434.66904000000005</v>
      </c>
      <c r="E5" s="315">
        <v>2.0569617021054554</v>
      </c>
      <c r="F5" s="314">
        <v>716.30893000000003</v>
      </c>
      <c r="G5" s="315">
        <v>0.60561917583522062</v>
      </c>
      <c r="H5" s="320">
        <v>38.165789922073436</v>
      </c>
    </row>
    <row r="6" spans="1:8" x14ac:dyDescent="0.2">
      <c r="A6" s="313" t="s">
        <v>139</v>
      </c>
      <c r="B6" s="322">
        <v>25.197779999999998</v>
      </c>
      <c r="C6" s="315">
        <v>-3.301842262199465</v>
      </c>
      <c r="D6" s="314">
        <v>301.79366999999991</v>
      </c>
      <c r="E6" s="315">
        <v>7.3839775048264844</v>
      </c>
      <c r="F6" s="314">
        <v>489.47644999999994</v>
      </c>
      <c r="G6" s="315">
        <v>5.4512177400964354</v>
      </c>
      <c r="H6" s="320">
        <v>26.07988617774496</v>
      </c>
    </row>
    <row r="7" spans="1:8" x14ac:dyDescent="0.2">
      <c r="A7" s="313" t="s">
        <v>140</v>
      </c>
      <c r="B7" s="322">
        <v>12.131690000000004</v>
      </c>
      <c r="C7" s="315">
        <v>2.371601871291364</v>
      </c>
      <c r="D7" s="314">
        <v>74.81638999999997</v>
      </c>
      <c r="E7" s="315">
        <v>5.2748154224774035</v>
      </c>
      <c r="F7" s="314">
        <v>126.87450999999997</v>
      </c>
      <c r="G7" s="315">
        <v>6.26320024369228</v>
      </c>
      <c r="H7" s="320">
        <v>6.7600244703441073</v>
      </c>
    </row>
    <row r="8" spans="1:8" x14ac:dyDescent="0.2">
      <c r="A8" s="316" t="s">
        <v>437</v>
      </c>
      <c r="B8" s="321">
        <v>36.891599999999997</v>
      </c>
      <c r="C8" s="318">
        <v>-59.360606702532216</v>
      </c>
      <c r="D8" s="317">
        <v>266.99657999999994</v>
      </c>
      <c r="E8" s="319">
        <v>-52.358781724573177</v>
      </c>
      <c r="F8" s="317">
        <v>544.17518000000007</v>
      </c>
      <c r="G8" s="319">
        <v>-38.251628940042345</v>
      </c>
      <c r="H8" s="483">
        <v>28.99429942983749</v>
      </c>
    </row>
    <row r="9" spans="1:8" s="69" customFormat="1" x14ac:dyDescent="0.2">
      <c r="A9" s="283" t="s">
        <v>114</v>
      </c>
      <c r="B9" s="61">
        <v>115.90011000000001</v>
      </c>
      <c r="C9" s="62">
        <v>-33.195799812383541</v>
      </c>
      <c r="D9" s="61">
        <v>1078.27568</v>
      </c>
      <c r="E9" s="62">
        <v>-19.438447538565313</v>
      </c>
      <c r="F9" s="61">
        <v>1876.8350700000001</v>
      </c>
      <c r="G9" s="62">
        <v>-13.781883431536002</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39" priority="8" operator="between">
      <formula>0</formula>
      <formula>0.5</formula>
    </cfRule>
  </conditionalFormatting>
  <conditionalFormatting sqref="C17:U17">
    <cfRule type="cellIs" dxfId="238" priority="3" operator="between">
      <formula>-0.0499999</formula>
      <formula>0.0499999</formula>
    </cfRule>
  </conditionalFormatting>
  <conditionalFormatting sqref="D8">
    <cfRule type="cellIs" dxfId="237" priority="7" operator="between">
      <formula>0</formula>
      <formula>0.5</formula>
    </cfRule>
  </conditionalFormatting>
  <conditionalFormatting sqref="F8">
    <cfRule type="cellIs" dxfId="236" priority="6" operator="between">
      <formula>0</formula>
      <formula>0.5</formula>
    </cfRule>
  </conditionalFormatting>
  <conditionalFormatting sqref="G5">
    <cfRule type="cellIs" dxfId="235" priority="1" operator="between">
      <formula>-0.049</formula>
      <formula>0.049</formula>
    </cfRule>
  </conditionalFormatting>
  <conditionalFormatting sqref="H8">
    <cfRule type="cellIs" dxfId="234"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79">
        <f>INDICE!A3</f>
        <v>45869</v>
      </c>
      <c r="C3" s="780"/>
      <c r="D3" s="781" t="s">
        <v>115</v>
      </c>
      <c r="E3" s="781"/>
      <c r="F3" s="781" t="s">
        <v>116</v>
      </c>
      <c r="G3" s="781"/>
      <c r="H3" s="781"/>
    </row>
    <row r="4" spans="1:14" x14ac:dyDescent="0.2">
      <c r="A4" s="66"/>
      <c r="B4" s="82" t="s">
        <v>47</v>
      </c>
      <c r="C4" s="82" t="s">
        <v>421</v>
      </c>
      <c r="D4" s="82" t="s">
        <v>47</v>
      </c>
      <c r="E4" s="82" t="s">
        <v>417</v>
      </c>
      <c r="F4" s="82" t="s">
        <v>47</v>
      </c>
      <c r="G4" s="83" t="s">
        <v>417</v>
      </c>
      <c r="H4" s="83" t="s">
        <v>106</v>
      </c>
    </row>
    <row r="5" spans="1:14" x14ac:dyDescent="0.2">
      <c r="A5" s="84" t="s">
        <v>183</v>
      </c>
      <c r="B5" s="336">
        <v>649.44102000000055</v>
      </c>
      <c r="C5" s="332">
        <v>9.3274644320159439</v>
      </c>
      <c r="D5" s="331">
        <v>3782.1932700000016</v>
      </c>
      <c r="E5" s="333">
        <v>7.6664192116632046</v>
      </c>
      <c r="F5" s="331">
        <v>6441.9260300000014</v>
      </c>
      <c r="G5" s="333">
        <v>7.5872301082510019</v>
      </c>
      <c r="H5" s="338">
        <v>94.571536604931055</v>
      </c>
    </row>
    <row r="6" spans="1:14" x14ac:dyDescent="0.2">
      <c r="A6" s="84" t="s">
        <v>184</v>
      </c>
      <c r="B6" s="322">
        <v>37.093789999999984</v>
      </c>
      <c r="C6" s="329">
        <v>12.558708738506208</v>
      </c>
      <c r="D6" s="314">
        <v>213.39051000000003</v>
      </c>
      <c r="E6" s="315">
        <v>10.441531133423787</v>
      </c>
      <c r="F6" s="314">
        <v>364.79609000000005</v>
      </c>
      <c r="G6" s="315">
        <v>10.388177468932366</v>
      </c>
      <c r="H6" s="320">
        <v>5.3554366532784803</v>
      </c>
    </row>
    <row r="7" spans="1:14" x14ac:dyDescent="0.2">
      <c r="A7" s="84" t="s">
        <v>188</v>
      </c>
      <c r="B7" s="337">
        <v>0</v>
      </c>
      <c r="C7" s="329">
        <v>0</v>
      </c>
      <c r="D7" s="328">
        <v>1.3390000000000001E-2</v>
      </c>
      <c r="E7" s="582">
        <v>-71.266094420600851</v>
      </c>
      <c r="F7" s="328">
        <v>1.3390000000000001E-2</v>
      </c>
      <c r="G7" s="582">
        <v>-71.266094420600851</v>
      </c>
      <c r="H7" s="337">
        <v>1.9657364416213682E-4</v>
      </c>
    </row>
    <row r="8" spans="1:14" x14ac:dyDescent="0.2">
      <c r="A8" s="84" t="s">
        <v>145</v>
      </c>
      <c r="B8" s="337">
        <v>0</v>
      </c>
      <c r="C8" s="329">
        <v>0</v>
      </c>
      <c r="D8" s="328">
        <v>3.1370000000000002E-2</v>
      </c>
      <c r="E8" s="315">
        <v>-3.4174876847290516</v>
      </c>
      <c r="F8" s="328">
        <v>4.0760000000000005E-2</v>
      </c>
      <c r="G8" s="582">
        <v>25.492610837438452</v>
      </c>
      <c r="H8" s="337">
        <v>5.9838250455927539E-4</v>
      </c>
    </row>
    <row r="9" spans="1:14" x14ac:dyDescent="0.2">
      <c r="A9" s="335" t="s">
        <v>146</v>
      </c>
      <c r="B9" s="323">
        <v>686.53481000000068</v>
      </c>
      <c r="C9" s="324">
        <v>9.4952601004178252</v>
      </c>
      <c r="D9" s="323">
        <v>3995.628540000002</v>
      </c>
      <c r="E9" s="324">
        <v>7.8100058270844013</v>
      </c>
      <c r="F9" s="323">
        <v>6806.7762700000003</v>
      </c>
      <c r="G9" s="324">
        <v>7.7332416431639075</v>
      </c>
      <c r="H9" s="324">
        <v>99.927768214358252</v>
      </c>
    </row>
    <row r="10" spans="1:14" x14ac:dyDescent="0.2">
      <c r="A10" s="84" t="s">
        <v>147</v>
      </c>
      <c r="B10" s="337">
        <v>0.59219000000000011</v>
      </c>
      <c r="C10" s="329">
        <v>7.5652995241035805</v>
      </c>
      <c r="D10" s="328">
        <v>2.9607100000000002</v>
      </c>
      <c r="E10" s="329">
        <v>-0.38155481906428712</v>
      </c>
      <c r="F10" s="328">
        <v>4.9202100000000009</v>
      </c>
      <c r="G10" s="329">
        <v>0.80703652255154512</v>
      </c>
      <c r="H10" s="320">
        <v>7.2231785641746621E-2</v>
      </c>
    </row>
    <row r="11" spans="1:14" x14ac:dyDescent="0.2">
      <c r="A11" s="60" t="s">
        <v>148</v>
      </c>
      <c r="B11" s="325">
        <v>687.12700000000075</v>
      </c>
      <c r="C11" s="326">
        <v>9.4935669758708965</v>
      </c>
      <c r="D11" s="325">
        <v>3998.5892500000018</v>
      </c>
      <c r="E11" s="326">
        <v>7.8034421290002429</v>
      </c>
      <c r="F11" s="325">
        <v>6811.6964800000005</v>
      </c>
      <c r="G11" s="326">
        <v>7.7278952483435397</v>
      </c>
      <c r="H11" s="326">
        <v>100</v>
      </c>
    </row>
    <row r="12" spans="1:14" x14ac:dyDescent="0.2">
      <c r="A12" s="362" t="s">
        <v>149</v>
      </c>
      <c r="B12" s="327"/>
      <c r="C12" s="327"/>
      <c r="D12" s="327"/>
      <c r="E12" s="327"/>
      <c r="F12" s="327"/>
      <c r="G12" s="327"/>
      <c r="H12" s="327"/>
    </row>
    <row r="13" spans="1:14" x14ac:dyDescent="0.2">
      <c r="A13" s="586" t="s">
        <v>188</v>
      </c>
      <c r="B13" s="587">
        <v>17.428390000000018</v>
      </c>
      <c r="C13" s="588">
        <v>-36.921697140439406</v>
      </c>
      <c r="D13" s="589">
        <v>105.53796000000003</v>
      </c>
      <c r="E13" s="588">
        <v>-24.923396054880811</v>
      </c>
      <c r="F13" s="589">
        <v>202.79903000000007</v>
      </c>
      <c r="G13" s="588">
        <v>-21.903404138299852</v>
      </c>
      <c r="H13" s="590">
        <v>2.9772176519526901</v>
      </c>
    </row>
    <row r="14" spans="1:14" x14ac:dyDescent="0.2">
      <c r="A14" s="591" t="s">
        <v>150</v>
      </c>
      <c r="B14" s="592">
        <v>2.5364146657022646</v>
      </c>
      <c r="C14" s="593"/>
      <c r="D14" s="594">
        <v>2.6393798762901186</v>
      </c>
      <c r="E14" s="593"/>
      <c r="F14" s="594">
        <v>2.9772176519526901</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82" t="s">
        <v>656</v>
      </c>
      <c r="B19" s="782"/>
      <c r="C19" s="782"/>
      <c r="D19" s="782"/>
      <c r="E19" s="782"/>
      <c r="F19" s="782"/>
      <c r="G19" s="782"/>
      <c r="H19" s="782"/>
    </row>
    <row r="20" spans="1:14" x14ac:dyDescent="0.2">
      <c r="A20" s="782"/>
      <c r="B20" s="782"/>
      <c r="C20" s="782"/>
      <c r="D20" s="782"/>
      <c r="E20" s="782"/>
      <c r="F20" s="782"/>
      <c r="G20" s="782"/>
      <c r="H20" s="782"/>
    </row>
  </sheetData>
  <mergeCells count="4">
    <mergeCell ref="B3:C3"/>
    <mergeCell ref="D3:E3"/>
    <mergeCell ref="F3:H3"/>
    <mergeCell ref="A19:H20"/>
  </mergeCells>
  <conditionalFormatting sqref="B10 D10 F10:G10">
    <cfRule type="cellIs" dxfId="233" priority="28" operator="between">
      <formula>0</formula>
      <formula>0.5</formula>
    </cfRule>
  </conditionalFormatting>
  <conditionalFormatting sqref="B7:D8">
    <cfRule type="cellIs" dxfId="232" priority="14" operator="equal">
      <formula>0</formula>
    </cfRule>
    <cfRule type="cellIs" dxfId="231" priority="15" operator="between">
      <formula>0</formula>
      <formula>0.5</formula>
    </cfRule>
  </conditionalFormatting>
  <conditionalFormatting sqref="C6">
    <cfRule type="cellIs" dxfId="230" priority="1" operator="between">
      <formula>-0.05</formula>
      <formula>0</formula>
    </cfRule>
    <cfRule type="cellIs" dxfId="229" priority="2" operator="between">
      <formula>0</formula>
      <formula>0.5</formula>
    </cfRule>
  </conditionalFormatting>
  <conditionalFormatting sqref="F7">
    <cfRule type="cellIs" dxfId="228" priority="11" operator="equal">
      <formula>0</formula>
    </cfRule>
  </conditionalFormatting>
  <conditionalFormatting sqref="F7:F8">
    <cfRule type="cellIs" dxfId="227" priority="12" operator="between">
      <formula>0</formula>
      <formula>0.5</formula>
    </cfRule>
  </conditionalFormatting>
  <conditionalFormatting sqref="H7:H8">
    <cfRule type="cellIs" dxfId="226"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585</v>
      </c>
    </row>
    <row r="2" spans="1:12" ht="15.75" x14ac:dyDescent="0.25">
      <c r="A2" s="2"/>
      <c r="B2" s="89"/>
      <c r="H2" s="79" t="s">
        <v>151</v>
      </c>
    </row>
    <row r="3" spans="1:12" ht="14.1" customHeight="1" x14ac:dyDescent="0.2">
      <c r="A3" s="90"/>
      <c r="B3" s="783">
        <f>INDICE!A3</f>
        <v>45869</v>
      </c>
      <c r="C3" s="783"/>
      <c r="D3" s="783"/>
      <c r="E3" s="91"/>
      <c r="F3" s="784" t="s">
        <v>116</v>
      </c>
      <c r="G3" s="784"/>
      <c r="H3" s="784"/>
    </row>
    <row r="4" spans="1:12" x14ac:dyDescent="0.2">
      <c r="A4" s="92"/>
      <c r="B4" s="93" t="s">
        <v>143</v>
      </c>
      <c r="C4" s="488" t="s">
        <v>144</v>
      </c>
      <c r="D4" s="93" t="s">
        <v>152</v>
      </c>
      <c r="E4" s="93"/>
      <c r="F4" s="93" t="s">
        <v>143</v>
      </c>
      <c r="G4" s="488" t="s">
        <v>144</v>
      </c>
      <c r="H4" s="93" t="s">
        <v>152</v>
      </c>
    </row>
    <row r="5" spans="1:12" x14ac:dyDescent="0.2">
      <c r="A5" s="90" t="s">
        <v>153</v>
      </c>
      <c r="B5" s="94">
        <v>99.437539999999984</v>
      </c>
      <c r="C5" s="96">
        <v>4.2167099999999991</v>
      </c>
      <c r="D5" s="339">
        <v>103.65424999999999</v>
      </c>
      <c r="E5" s="94"/>
      <c r="F5" s="94">
        <v>993.32643999999857</v>
      </c>
      <c r="G5" s="96">
        <v>41.445749999999983</v>
      </c>
      <c r="H5" s="339">
        <v>1034.7721899999985</v>
      </c>
    </row>
    <row r="6" spans="1:12" x14ac:dyDescent="0.2">
      <c r="A6" s="92" t="s">
        <v>154</v>
      </c>
      <c r="B6" s="95">
        <v>18.475219999999997</v>
      </c>
      <c r="C6" s="96">
        <v>0.81925999999999999</v>
      </c>
      <c r="D6" s="340">
        <v>19.294479999999997</v>
      </c>
      <c r="E6" s="95"/>
      <c r="F6" s="95">
        <v>182.51781999999992</v>
      </c>
      <c r="G6" s="96">
        <v>7.639480000000006</v>
      </c>
      <c r="H6" s="340">
        <v>190.15729999999991</v>
      </c>
    </row>
    <row r="7" spans="1:12" x14ac:dyDescent="0.2">
      <c r="A7" s="92" t="s">
        <v>155</v>
      </c>
      <c r="B7" s="95">
        <v>11.78891</v>
      </c>
      <c r="C7" s="96">
        <v>0.69833000000000001</v>
      </c>
      <c r="D7" s="340">
        <v>12.48724</v>
      </c>
      <c r="E7" s="95"/>
      <c r="F7" s="95">
        <v>112.8977</v>
      </c>
      <c r="G7" s="96">
        <v>6.664509999999999</v>
      </c>
      <c r="H7" s="340">
        <v>119.56220999999999</v>
      </c>
    </row>
    <row r="8" spans="1:12" x14ac:dyDescent="0.2">
      <c r="A8" s="92" t="s">
        <v>156</v>
      </c>
      <c r="B8" s="95">
        <v>30.224800000000002</v>
      </c>
      <c r="C8" s="96">
        <v>1.3459800000000002</v>
      </c>
      <c r="D8" s="340">
        <v>31.570780000000003</v>
      </c>
      <c r="E8" s="95"/>
      <c r="F8" s="95">
        <v>266.56759000000005</v>
      </c>
      <c r="G8" s="96">
        <v>12.068589999999997</v>
      </c>
      <c r="H8" s="340">
        <v>278.63618000000002</v>
      </c>
    </row>
    <row r="9" spans="1:12" x14ac:dyDescent="0.2">
      <c r="A9" s="92" t="s">
        <v>157</v>
      </c>
      <c r="B9" s="95">
        <v>39.712709999999994</v>
      </c>
      <c r="C9" s="96">
        <v>9.0321100000000012</v>
      </c>
      <c r="D9" s="340">
        <v>48.744819999999997</v>
      </c>
      <c r="E9" s="95"/>
      <c r="F9" s="95">
        <v>449.92821000000032</v>
      </c>
      <c r="G9" s="96">
        <v>102.72635999999997</v>
      </c>
      <c r="H9" s="340">
        <v>552.65457000000026</v>
      </c>
    </row>
    <row r="10" spans="1:12" x14ac:dyDescent="0.2">
      <c r="A10" s="92" t="s">
        <v>158</v>
      </c>
      <c r="B10" s="95">
        <v>9.8826500000000017</v>
      </c>
      <c r="C10" s="96">
        <v>0.42258999999999997</v>
      </c>
      <c r="D10" s="340">
        <v>10.305240000000001</v>
      </c>
      <c r="E10" s="95"/>
      <c r="F10" s="95">
        <v>89.140869999999964</v>
      </c>
      <c r="G10" s="96">
        <v>3.7563099999999996</v>
      </c>
      <c r="H10" s="340">
        <v>92.897179999999963</v>
      </c>
    </row>
    <row r="11" spans="1:12" x14ac:dyDescent="0.2">
      <c r="A11" s="92" t="s">
        <v>159</v>
      </c>
      <c r="B11" s="95">
        <v>38.67028000000002</v>
      </c>
      <c r="C11" s="96">
        <v>2.2436999999999987</v>
      </c>
      <c r="D11" s="340">
        <v>40.913980000000016</v>
      </c>
      <c r="E11" s="95"/>
      <c r="F11" s="95">
        <v>356.29092999999995</v>
      </c>
      <c r="G11" s="96">
        <v>18.334900000000008</v>
      </c>
      <c r="H11" s="340">
        <v>374.62582999999995</v>
      </c>
    </row>
    <row r="12" spans="1:12" x14ac:dyDescent="0.2">
      <c r="A12" s="92" t="s">
        <v>508</v>
      </c>
      <c r="B12" s="95">
        <v>28.118920000000013</v>
      </c>
      <c r="C12" s="96">
        <v>1.0874699999999999</v>
      </c>
      <c r="D12" s="340">
        <v>29.206390000000013</v>
      </c>
      <c r="E12" s="95"/>
      <c r="F12" s="95">
        <v>274.87587999999954</v>
      </c>
      <c r="G12" s="96">
        <v>10.01033</v>
      </c>
      <c r="H12" s="340">
        <v>284.88620999999955</v>
      </c>
      <c r="J12" s="96"/>
    </row>
    <row r="13" spans="1:12" x14ac:dyDescent="0.2">
      <c r="A13" s="92" t="s">
        <v>160</v>
      </c>
      <c r="B13" s="95">
        <v>116.41169999999998</v>
      </c>
      <c r="C13" s="96">
        <v>5.6336500000000003</v>
      </c>
      <c r="D13" s="340">
        <v>122.04534999999998</v>
      </c>
      <c r="E13" s="95"/>
      <c r="F13" s="95">
        <v>1139.3559199999997</v>
      </c>
      <c r="G13" s="96">
        <v>53.546870000000041</v>
      </c>
      <c r="H13" s="340">
        <v>1192.9027899999999</v>
      </c>
      <c r="J13" s="96"/>
      <c r="L13" s="685"/>
    </row>
    <row r="14" spans="1:12" x14ac:dyDescent="0.2">
      <c r="A14" s="92" t="s">
        <v>161</v>
      </c>
      <c r="B14" s="95">
        <v>0.57477999999999996</v>
      </c>
      <c r="C14" s="96">
        <v>8.6459999999999995E-2</v>
      </c>
      <c r="D14" s="341">
        <v>0.66123999999999994</v>
      </c>
      <c r="E14" s="96"/>
      <c r="F14" s="95">
        <v>6.1040499999999991</v>
      </c>
      <c r="G14" s="96">
        <v>0.73470999999999997</v>
      </c>
      <c r="H14" s="341">
        <v>6.8387599999999988</v>
      </c>
      <c r="J14" s="96"/>
      <c r="K14" s="702"/>
    </row>
    <row r="15" spans="1:12" x14ac:dyDescent="0.2">
      <c r="A15" s="92" t="s">
        <v>162</v>
      </c>
      <c r="B15" s="95">
        <v>79.117469999999969</v>
      </c>
      <c r="C15" s="96">
        <v>3.24017</v>
      </c>
      <c r="D15" s="340">
        <v>82.357639999999975</v>
      </c>
      <c r="E15" s="95"/>
      <c r="F15" s="95">
        <v>742.24346000000071</v>
      </c>
      <c r="G15" s="96">
        <v>30.354979999999987</v>
      </c>
      <c r="H15" s="340">
        <v>772.59844000000066</v>
      </c>
      <c r="J15" s="96"/>
    </row>
    <row r="16" spans="1:12" x14ac:dyDescent="0.2">
      <c r="A16" s="92" t="s">
        <v>163</v>
      </c>
      <c r="B16" s="95">
        <v>12.304490000000003</v>
      </c>
      <c r="C16" s="96">
        <v>0.41709000000000002</v>
      </c>
      <c r="D16" s="340">
        <v>12.721580000000003</v>
      </c>
      <c r="E16" s="95"/>
      <c r="F16" s="95">
        <v>120.60622000000011</v>
      </c>
      <c r="G16" s="96">
        <v>3.8959100000000011</v>
      </c>
      <c r="H16" s="340">
        <v>124.50213000000011</v>
      </c>
      <c r="J16" s="96"/>
    </row>
    <row r="17" spans="1:11" x14ac:dyDescent="0.2">
      <c r="A17" s="92" t="s">
        <v>164</v>
      </c>
      <c r="B17" s="95">
        <v>33.123919999999998</v>
      </c>
      <c r="C17" s="96">
        <v>1.88351</v>
      </c>
      <c r="D17" s="340">
        <v>35.007429999999999</v>
      </c>
      <c r="E17" s="95"/>
      <c r="F17" s="95">
        <v>314.28907000000038</v>
      </c>
      <c r="G17" s="96">
        <v>16.29836000000002</v>
      </c>
      <c r="H17" s="340">
        <v>330.58743000000038</v>
      </c>
      <c r="J17" s="96"/>
    </row>
    <row r="18" spans="1:11" x14ac:dyDescent="0.2">
      <c r="A18" s="92" t="s">
        <v>165</v>
      </c>
      <c r="B18" s="95">
        <v>3.4788200000000002</v>
      </c>
      <c r="C18" s="96">
        <v>0.13278000000000001</v>
      </c>
      <c r="D18" s="340">
        <v>3.6116000000000001</v>
      </c>
      <c r="E18" s="95"/>
      <c r="F18" s="95">
        <v>34.590829999999997</v>
      </c>
      <c r="G18" s="96">
        <v>1.3726700000000001</v>
      </c>
      <c r="H18" s="340">
        <v>35.963499999999996</v>
      </c>
      <c r="J18" s="96"/>
    </row>
    <row r="19" spans="1:11" x14ac:dyDescent="0.2">
      <c r="A19" s="92" t="s">
        <v>166</v>
      </c>
      <c r="B19" s="95">
        <v>78.462180000000004</v>
      </c>
      <c r="C19" s="96">
        <v>3.1713399999999994</v>
      </c>
      <c r="D19" s="340">
        <v>81.633520000000004</v>
      </c>
      <c r="E19" s="95"/>
      <c r="F19" s="95">
        <v>845.93028000000027</v>
      </c>
      <c r="G19" s="96">
        <v>31.806900000000002</v>
      </c>
      <c r="H19" s="340">
        <v>877.73718000000031</v>
      </c>
      <c r="J19" s="96"/>
    </row>
    <row r="20" spans="1:11" x14ac:dyDescent="0.2">
      <c r="A20" s="92" t="s">
        <v>167</v>
      </c>
      <c r="B20" s="96">
        <v>0.63383000000000012</v>
      </c>
      <c r="C20" s="96">
        <v>0</v>
      </c>
      <c r="D20" s="341">
        <v>0.63383000000000012</v>
      </c>
      <c r="E20" s="96"/>
      <c r="F20" s="95">
        <v>6.9295700000000009</v>
      </c>
      <c r="G20" s="96">
        <v>0</v>
      </c>
      <c r="H20" s="341">
        <v>6.9295700000000009</v>
      </c>
      <c r="J20" s="96"/>
    </row>
    <row r="21" spans="1:11" x14ac:dyDescent="0.2">
      <c r="A21" s="92" t="s">
        <v>168</v>
      </c>
      <c r="B21" s="95">
        <v>18.589209999999998</v>
      </c>
      <c r="C21" s="96">
        <v>0.83394000000000001</v>
      </c>
      <c r="D21" s="340">
        <v>19.423149999999996</v>
      </c>
      <c r="E21" s="95"/>
      <c r="F21" s="95">
        <v>177.21067000000014</v>
      </c>
      <c r="G21" s="96">
        <v>7.8109200000000003</v>
      </c>
      <c r="H21" s="340">
        <v>185.02159000000015</v>
      </c>
      <c r="J21" s="96"/>
      <c r="K21" s="96"/>
    </row>
    <row r="22" spans="1:11" x14ac:dyDescent="0.2">
      <c r="A22" s="92" t="s">
        <v>169</v>
      </c>
      <c r="B22" s="95">
        <v>8.3981599999999972</v>
      </c>
      <c r="C22" s="96">
        <v>0.30193000000000009</v>
      </c>
      <c r="D22" s="340">
        <v>8.7000899999999977</v>
      </c>
      <c r="E22" s="95"/>
      <c r="F22" s="95">
        <v>90.920179999999988</v>
      </c>
      <c r="G22" s="96">
        <v>3.2799900000000015</v>
      </c>
      <c r="H22" s="340">
        <v>94.200169999999986</v>
      </c>
      <c r="J22" s="96"/>
    </row>
    <row r="23" spans="1:11" x14ac:dyDescent="0.2">
      <c r="A23" s="97" t="s">
        <v>170</v>
      </c>
      <c r="B23" s="98">
        <v>22.035429999999995</v>
      </c>
      <c r="C23" s="96">
        <v>1.52677</v>
      </c>
      <c r="D23" s="342">
        <v>23.562199999999994</v>
      </c>
      <c r="E23" s="98"/>
      <c r="F23" s="98">
        <v>238.2003400000003</v>
      </c>
      <c r="G23" s="96">
        <v>13.048550000000008</v>
      </c>
      <c r="H23" s="342">
        <v>251.2488900000003</v>
      </c>
      <c r="J23" s="96"/>
    </row>
    <row r="24" spans="1:11" x14ac:dyDescent="0.2">
      <c r="A24" s="99" t="s">
        <v>426</v>
      </c>
      <c r="B24" s="100">
        <v>649.44101999999918</v>
      </c>
      <c r="C24" s="100">
        <v>37.093789999999991</v>
      </c>
      <c r="D24" s="100">
        <v>686.5348099999992</v>
      </c>
      <c r="E24" s="100"/>
      <c r="F24" s="100">
        <v>6441.9260299999805</v>
      </c>
      <c r="G24" s="100">
        <v>364.79608999999971</v>
      </c>
      <c r="H24" s="100">
        <v>6806.7221199999804</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25" priority="13" operator="between">
      <formula>0</formula>
      <formula>0.5</formula>
    </cfRule>
    <cfRule type="cellIs" dxfId="224" priority="14" operator="between">
      <formula>0</formula>
      <formula>0.49</formula>
    </cfRule>
  </conditionalFormatting>
  <conditionalFormatting sqref="C5:C23">
    <cfRule type="cellIs" dxfId="223" priority="12" stopIfTrue="1" operator="equal">
      <formula>0</formula>
    </cfRule>
  </conditionalFormatting>
  <conditionalFormatting sqref="G5:G23">
    <cfRule type="cellIs" dxfId="222" priority="10" stopIfTrue="1" operator="equal">
      <formula>0</formula>
    </cfRule>
  </conditionalFormatting>
  <conditionalFormatting sqref="J12:J30">
    <cfRule type="cellIs" dxfId="221" priority="6" stopIfTrue="1" operator="equal">
      <formula>0</formula>
    </cfRule>
    <cfRule type="cellIs" dxfId="220" priority="8" operator="between">
      <formula>0</formula>
      <formula>0.5</formula>
    </cfRule>
    <cfRule type="cellIs" dxfId="219"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2025-09-24T15:01:04Z</dcterms:modified>
</cp:coreProperties>
</file>