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INFORMES CORES WEB\BEH\BEH 2014\2026\01. ENERO\"/>
    </mc:Choice>
  </mc:AlternateContent>
  <xr:revisionPtr revIDLastSave="0" documentId="13_ncr:1_{2EE0B74B-9868-4E8F-BB65-65C4B2BAA7DC}"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<sst xmlns="http://schemas.openxmlformats.org/spreadsheetml/2006/main" count="1857" uniqueCount="694">
  <si>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</si>
  <si>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</si>
  <si>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</si>
  <si>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</si>
  <si>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</si>
  <si>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</si>
  <si>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</si>
  <si>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</si>
  <si>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</si>
  <si>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</si>
  <si>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</si>
  <si>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</si>
  <si>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</si>
  <si>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</si>
  <si>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</si>
  <si>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</si>
  <si>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</si>
  <si>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</si>
  <si>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</si>
  <si>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</si>
  <si>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</si>
  <si>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</si>
  <si>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</si>
  <si>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</si>
  <si>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</si>
  <si>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</si>
  <si>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</si>
  <si>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</si>
  <si>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</si>
  <si>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</si>
  <si>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</si>
  <si>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</si>
  <si>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</si>
  <si>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</si>
  <si>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</si>
  <si>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</si>
  <si>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</si>
  <si>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</si>
  <si>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</si>
  <si>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</si>
  <si>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</si>
  <si>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</si>
  <si>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</si>
  <si>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</si>
  <si>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</si>
  <si>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</si>
  <si>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</si>
  <si>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</si>
  <si>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</si>
  <si>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</si>
  <si>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</si>
  <si>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</si>
  <si>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</si>
  <si>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</si>
  <si>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</si>
  <si>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</si>
  <si>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</si>
  <si>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</si>
  <si>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</si>
  <si>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</si>
  <si>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</si>
  <si>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</si>
  <si>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</si>
  <si>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</si>
  <si>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</si>
  <si>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</si>
  <si>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</si>
  <si>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</si>
  <si>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</si>
  <si>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</si>
  <si>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</si>
  <si>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</si>
  <si>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</si>
  <si>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</si>
  <si>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</si>
  <si>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</si>
  <si>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</si>
  <si>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</si>
  <si>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</si>
  <si>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</si>
  <si>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</si>
  <si>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</si>
  <si>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</si>
  <si>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</si>
  <si>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</si>
  <si>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</si>
  <si>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</si>
  <si>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</si>
  <si>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</si>
  <si>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</si>
  <si>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</si>
  <si>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</si>
  <si>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</si>
  <si>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</si>
  <si>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</si>
  <si>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</si>
  <si>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</si>
  <si>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</si>
  <si>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</si>
  <si>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</si>
  <si>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</si>
  <si>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</si>
  <si>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</si>
  <si>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</si>
  <si>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</si>
  <si>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</si>
  <si>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</si>
  <si>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</si>
  <si>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</si>
  <si>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</si>
  <si>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</si>
  <si>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</si>
  <si>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</si>
  <si>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</si>
  <si>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</si>
  <si>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</si>
  <si>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</si>
  <si>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</si>
  <si>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</si>
  <si>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</si>
  <si>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</si>
  <si>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</si>
  <si>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</si>
  <si>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</si>
  <si>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</si>
  <si>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</si>
  <si>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</si>
  <si>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</si>
  <si>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</si>
  <si>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</si>
  <si>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</si>
  <si>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</si>
  <si>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</si>
  <si>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</si>
  <si>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</si>
  <si>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</si>
  <si>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</si>
  <si>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</si>
  <si>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</si>
  <si>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</si>
  <si>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</si>
  <si>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</si>
  <si>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</si>
  <si>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</si>
  <si>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</si>
  <si>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</si>
  <si>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</si>
  <si>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</si>
  <si>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</si>
  <si>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</si>
  <si>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</si>
  <si>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</si>
  <si>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</si>
  <si>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</si>
  <si>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</si>
  <si>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</si>
  <si>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</si>
  <si>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</si>
  <si>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</si>
  <si>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</si>
  <si>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</si>
  <si>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</si>
  <si>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</si>
  <si>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</si>
  <si>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</si>
  <si>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</si>
  <si>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</si>
  <si>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</si>
  <si>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</si>
  <si>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</si>
  <si>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</si>
  <si>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</si>
  <si>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</si>
  <si>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</si>
  <si>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</si>
  <si>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</si>
  <si>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</si>
  <si>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</si>
  <si>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</si>
  <si>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</si>
  <si>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</si>
  <si>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</si>
  <si>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</si>
  <si>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</si>
  <si>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</si>
  <si>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</si>
  <si>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</si>
  <si>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</si>
  <si>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</si>
  <si>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</si>
  <si>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</si>
  <si>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</si>
  <si>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</si>
  <si>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</si>
  <si>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</si>
  <si>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</si>
  <si>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</si>
  <si>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</si>
  <si>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</si>
  <si>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</si>
  <si>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</si>
  <si>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</si>
  <si>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</si>
  <si>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</si>
  <si>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</si>
  <si>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</si>
  <si>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</si>
  <si>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</si>
  <si>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</si>
  <si>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</si>
  <si>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</si>
  <si>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</si>
  <si>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</si>
  <si>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</si>
  <si>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</si>
  <si>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</si>
  <si>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</si>
  <si>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</si>
  <si>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</si>
  <si>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</si>
  <si>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</si>
  <si>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</si>
  <si>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</si>
  <si>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</si>
  <si>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</si>
  <si>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</si>
  <si>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</si>
  <si>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</si>
  <si>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</si>
  <si>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</si>
  <si>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</si>
  <si>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</si>
  <si>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</si>
  <si>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</si>
  <si>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</si>
  <si>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</si>
  <si>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</si>
  <si>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</si>
  <si>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</si>
  <si>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</si>
  <si>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</si>
  <si>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</si>
  <si>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</si>
  <si>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</si>
  <si>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</si>
  <si>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</si>
  <si>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</si>
  <si>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</si>
  <si>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</si>
  <si>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</si>
  <si>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</si>
  <si>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</si>
  <si>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</si>
  <si>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</si>
  <si>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</si>
  <si>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</si>
  <si>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</si>
  <si>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</si>
  <si>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</si>
  <si>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</si>
  <si>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</si>
  <si>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</si>
  <si>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</si>
  <si>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</si>
  <si>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</si>
  <si>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</si>
  <si>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</si>
  <si>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</si>
  <si>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</si>
  <si>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</si>
  <si>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</si>
  <si>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</si>
  <si>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</si>
  <si>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</si>
  <si>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</si>
  <si>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</si>
  <si>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</si>
  <si>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</si>
  <si>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</si>
  <si>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</si>
  <si>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</si>
  <si>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</si>
  <si>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</si>
  <si>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</si>
  <si>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</si>
  <si>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</si>
  <si>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</si>
  <si>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</si>
  <si>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</si>
  <si>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</si>
  <si>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</si>
  <si>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</si>
  <si>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</si>
  <si>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</si>
  <si>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</si>
  <si>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</si>
  <si>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</si>
  <si>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</si>
  <si>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</si>
  <si>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</si>
  <si>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</si>
  <si>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</si>
  <si>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</si>
  <si>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</si>
  <si>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</si>
  <si>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</si>
  <si>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</si>
  <si>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</si>
  <si>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</si>
  <si>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</si>
  <si>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</si>
  <si>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</si>
  <si>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</si>
  <si>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</si>
  <si>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</si>
  <si>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</si>
  <si>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</si>
  <si>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</si>
  <si>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</si>
  <si>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</si>
  <si>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</si>
  <si>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</si>
  <si>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</si>
  <si>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</si>
  <si>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</si>
  <si>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</si>
  <si>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</si>
  <si>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</si>
  <si>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</si>
  <si>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</si>
  <si>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</si>
  <si>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</si>
  <si>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</si>
  <si>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</si>
  <si>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</si>
  <si>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</si>
  <si>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</si>
  <si>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</si>
  <si>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</si>
  <si>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</si>
  <si>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</si>
  <si>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</si>
  <si>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</si>
  <si>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</si>
  <si>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</si>
  <si>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</si>
  <si>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</si>
  <si>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</si>
  <si>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</si>
  <si>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</si>
  <si>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</si>
  <si>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</si>
  <si>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</si>
  <si>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</si>
  <si>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</si>
  <si>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</si>
  <si>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</si>
  <si>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</si>
  <si>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</si>
  <si>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</si>
  <si>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</si>
  <si>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</si>
  <si>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</si>
  <si>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</si>
  <si>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</si>
  <si>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</si>
  <si>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</si>
  <si>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</si>
  <si>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</si>
  <si>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</si>
  <si>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</si>
  <si>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</si>
  <si>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</si>
  <si>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</si>
  <si>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</si>
  <si>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</si>
  <si>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</si>
  <si>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</si>
  <si>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</si>
  <si>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</si>
  <si>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</si>
  <si>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</si>
  <si>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</si>
  <si>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</si>
  <si>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</si>
  <si>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</si>
  <si>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</si>
  <si>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</si>
  <si>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</si>
  <si>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</si>
  <si>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</si>
  <si>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</si>
  <si>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</si>
  <si>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</si>
  <si>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</si>
  <si>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</si>
  <si>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</si>
  <si>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</si>
  <si>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</si>
  <si>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</si>
  <si>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</si>
  <si>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</si>
  <si>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</si>
  <si>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</si>
  <si>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</si>
  <si>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</si>
  <si>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</si>
  <si>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</si>
  <si>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</si>
  <si>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</si>
  <si>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</si>
  <si>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</si>
  <si>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</si>
  <si>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</si>
  <si>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</si>
  <si>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</si>
  <si>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</si>
  <si>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</si>
  <si>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</si>
  <si>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</si>
  <si>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</si>
  <si>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</si>
  <si>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</si>
  <si>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</si>
  <si>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</si>
  <si>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</si>
  <si>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</si>
  <si>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</si>
  <si>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</si>
  <si>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</si>
  <si>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</si>
  <si>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</si>
  <si>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</si>
  <si>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</si>
  <si>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</si>
  <si>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</si>
  <si>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</si>
  <si>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</si>
  <si>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</si>
  <si>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</si>
  <si>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</si>
  <si>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</si>
  <si>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</si>
  <si>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</si>
  <si>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</si>
  <si>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</si>
  <si>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</si>
  <si>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</si>
  <si>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</si>
  <si>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</si>
  <si>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</si>
  <si>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</si>
  <si>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</si>
  <si>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</si>
  <si>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</si>
  <si>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</si>
  <si>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</si>
  <si>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</si>
  <si>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</si>
  <si>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</si>
  <si>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</si>
  <si>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</si>
  <si>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</si>
  <si>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</si>
  <si>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</si>
  <si>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</si>
  <si>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</si>
  <si>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</si>
  <si>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</si>
  <si>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</si>
  <si>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</si>
  <si>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</si>
  <si>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</si>
  <si>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</si>
  <si>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</si>
  <si>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</si>
  <si>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</si>
  <si>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</si>
  <si>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</si>
  <si>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</si>
  <si>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</si>
  <si>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</si>
  <si>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</si>
  <si>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</si>
  <si>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</si>
  <si>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</si>
  <si>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</si>
  <si>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</si>
  <si>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</si>
  <si>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</si>
  <si>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</si>
  <si>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</si>
  <si>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</si>
  <si>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</si>
  <si>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</si>
  <si>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</si>
  <si>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</si>
  <si>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</si>
  <si>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</si>
  <si>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</si>
  <si>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</si>
  <si>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</si>
  <si>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</si>
  <si>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</si>
  <si>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</si>
  <si>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</si>
  <si>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</si>
  <si>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</si>
  <si>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</si>
  <si>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</si>
  <si>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</si>
  <si>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</si>
  <si>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</si>
  <si>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</si>
  <si>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</si>
  <si>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</si>
  <si>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</si>
  <si>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</si>
  <si>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</si>
  <si>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</si>
  <si>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</si>
  <si>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</si>
  <si>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</si>
  <si>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</si>
  <si>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</si>
  <si>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</si>
  <si>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</si>
  <si>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</si>
  <si>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</si>
  <si>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</si>
  <si>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</si>
  <si>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</si>
  <si>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</si>
  <si>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</si>
  <si>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</si>
  <si>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</si>
  <si>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</si>
  <si>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</si>
  <si>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</si>
  <si>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</si>
  <si>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</si>
  <si>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</si>
  <si>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</si>
  <si>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</si>
  <si>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</si>
  <si>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</si>
  <si>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</si>
  <si>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</si>
  <si>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</si>
  <si>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</si>
  <si>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</si>
  <si>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</si>
  <si>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</si>
  <si>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</si>
  <si>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</si>
  <si>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</si>
  <si>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</si>
  <si>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</si>
  <si>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</si>
  <si>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</si>
  <si>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</si>
  <si>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</si>
  <si>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</si>
  <si>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</si>
  <si>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</si>
  <si>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</si>
  <si>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</si>
  <si>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</si>
  <si>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</si>
  <si>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</si>
  <si>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</si>
  <si>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</si>
  <si>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</si>
  <si>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</si>
  <si>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</si>
  <si>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</si>
  <si>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</si>
  <si>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</si>
  <si>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</si>
  <si>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</si>
  <si>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</si>
  <si>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</si>
  <si>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</si>
  <si>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</si>
  <si>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</si>
  <si>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</si>
  <si>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</si>
  <si>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</si>
  <si>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</si>
  <si>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</si>
  <si>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</si>
  <si>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</si>
  <si>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</si>
  <si>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</si>
  <si>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</si>
  <si>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</si>
  <si>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</si>
  <si>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</si>
  <si>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</si>
  <si>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</si>
  <si>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</si>
  <si>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</si>
  <si>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</si>
  <si>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</si>
  <si>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</si>
  <si>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</si>
  <si>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</si>
  <si>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</si>
  <si>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</si>
  <si>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</si>
  <si>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</si>
  <si>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</si>
  <si>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</si>
  <si>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</si>
  <si>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</si>
  <si>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</si>
  <si>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Tarifa de último recurso de gas natural (TUR1)</t>
  </si>
  <si>
    <t>Entrada de turistas (FRONTUR)</t>
  </si>
  <si>
    <t>1 Enero</t>
  </si>
  <si>
    <t>1 Abril</t>
  </si>
  <si>
    <t>1 Octubre</t>
  </si>
  <si>
    <t>1 Julio</t>
  </si>
  <si>
    <t>18 Enero</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</si>
  <si>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</si>
  <si>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</si>
  <si>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</si>
  <si>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</si>
  <si>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</si>
  <si>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</si>
  <si>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</si>
  <si>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</si>
  <si>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</si>
  <si>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</si>
  <si>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</si>
  <si>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</si>
  <si>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</si>
  <si>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</si>
  <si>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</si>
  <si>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</si>
  <si>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</si>
  <si>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</si>
  <si>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</si>
  <si>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</si>
  <si>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</si>
  <si>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</si>
  <si>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</si>
  <si>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</si>
  <si>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</si>
  <si>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</si>
  <si>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</si>
  <si>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</si>
  <si>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</si>
  <si>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</si>
  <si>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</si>
  <si>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</si>
  <si>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</si>
  <si>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</si>
  <si>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</si>
  <si>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</si>
  <si>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</si>
  <si>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</si>
  <si>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</si>
  <si>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</si>
  <si>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</si>
  <si>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</si>
  <si>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</si>
  <si>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</si>
  <si>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</si>
  <si>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</si>
  <si>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</si>
  <si>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</si>
  <si>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</si>
  <si>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</si>
  <si>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</si>
  <si>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</si>
  <si>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</si>
  <si>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</si>
  <si>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</si>
  <si>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16 Septiembre</t>
  </si>
  <si>
    <t>Guinea Ecuatorial</t>
  </si>
  <si>
    <t>Año 2024</t>
  </si>
  <si>
    <t>18 Noviembre</t>
  </si>
  <si>
    <t>dic-25</t>
  </si>
  <si>
    <t>Marruecos GN</t>
  </si>
  <si>
    <t>Sudáfrica</t>
  </si>
  <si>
    <t>4º 2025</t>
  </si>
  <si>
    <t>ene-26</t>
  </si>
  <si>
    <t>20 Enero</t>
  </si>
  <si>
    <t>1 enero</t>
  </si>
  <si>
    <t>ene-25</t>
  </si>
  <si>
    <t xml:space="preserve">Estonia, Finlandia, Francia, Grecia, Hungría, Irlanda, Italia, Japón, Letonia, Lituania, Luxemburgo, México, Noruega, </t>
  </si>
  <si>
    <t xml:space="preserve">Nueva Zelanda, Países Bajos, Polonia, Portugal, Reino Unido, República Checa, Suecia, Suiza y Turquía. </t>
  </si>
  <si>
    <t>BOLETÍN ESTADÍSTICO HIDROCARBUROS ENERO 2026</t>
  </si>
  <si>
    <t>**Tarifa TUR 2: consumo estimado de 12.000 kWh/año hasta 30 de septiembre de 2021 y de 8.000 kWh/año desde 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</si>
</sst>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4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
      <patternFill patternType="solid">
        <fgColor theme="0"/>
        <bgColor rgb="FF000000"/>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29">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71" fontId="13" fillId="12" borderId="0" xfId="0" quotePrefix="1" applyNumberFormat="1" applyFont="1" applyFill="1" applyAlignment="1">
      <alignment horizontal="right"/>
    </xf>
    <xf numFmtId="173" fontId="13" fillId="6" borderId="2" xfId="0" applyNumberFormat="1" applyFont="1" applyFill="1" applyBorder="1" applyAlignment="1">
      <alignment horizontal="right" vertical="center"/>
    </xf>
    <xf numFmtId="0" fontId="24" fillId="8" borderId="0" xfId="0" applyFont="1" applyFill="1"/>
    <xf numFmtId="173" fontId="24" fillId="8" borderId="0" xfId="0" applyNumberFormat="1" applyFont="1" applyFill="1"/>
    <xf numFmtId="175" fontId="17" fillId="6" borderId="23" xfId="0" applyNumberFormat="1" applyFont="1" applyFill="1" applyBorder="1"/>
    <xf numFmtId="175" fontId="17" fillId="6" borderId="12"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4" fontId="4" fillId="11" borderId="0" xfId="1" applyNumberFormat="1" applyFill="1" applyAlignment="1">
      <alignment horizontal="right"/>
    </xf>
    <xf numFmtId="0" fontId="8" fillId="2" borderId="10" xfId="1" quotePrefix="1" applyFont="1" applyFill="1" applyBorder="1" applyAlignment="1">
      <alignment horizontal="center" vertical="center"/>
    </xf>
    <xf numFmtId="0" fontId="22" fillId="0" borderId="0" xfId="1" applyFont="1" applyAlignment="1">
      <alignment horizontal="right"/>
    </xf>
    <xf numFmtId="0" fontId="31" fillId="2" borderId="0" xfId="0" applyFont="1" applyFill="1" applyAlignment="1">
      <alignment horizontal="left" indent="1"/>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3" fillId="6" borderId="0" xfId="0" quotePrefix="1"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3" fontId="4" fillId="6" borderId="0" xfId="1" quotePrefix="1" applyNumberFormat="1" applyFill="1" applyAlignment="1">
      <alignment horizontal="right"/>
    </xf>
    <xf numFmtId="174" fontId="4" fillId="39" borderId="0" xfId="1" applyNumberFormat="1" applyFill="1" applyAlignment="1">
      <alignment horizontal="right"/>
    </xf>
    <xf numFmtId="168" fontId="4" fillId="11" borderId="2" xfId="1" applyNumberFormat="1" applyFill="1" applyBorder="1" applyAlignment="1">
      <alignment horizontal="right"/>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68" fontId="24" fillId="4" borderId="2" xfId="1" quotePrefix="1" applyNumberFormat="1" applyFont="1" applyFill="1" applyBorder="1"/>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6">
    <dxf>
      <numFmt numFmtId="189" formatCode="\^"/>
    </dxf>
    <dxf>
      <numFmt numFmtId="183" formatCode="\^;&quot;^&quot;"/>
    </dxf>
    <dxf>
      <numFmt numFmtId="190" formatCode="&quot;-&quot;"/>
    </dxf>
    <dxf>
      <numFmt numFmtId="190" formatCode="&quot;-&quot;"/>
    </dxf>
    <dxf>
      <numFmt numFmtId="189" formatCode="\^"/>
    </dxf>
    <dxf>
      <numFmt numFmtId="183" formatCode="\^;&quot;^&quot;"/>
    </dxf>
    <dxf>
      <numFmt numFmtId="189" formatCode="\^"/>
    </dxf>
    <dxf>
      <numFmt numFmtId="183" formatCode="\^;&quot;^&quot;"/>
    </dxf>
    <dxf>
      <numFmt numFmtId="191" formatCode="\^;\^;\^"/>
    </dxf>
    <dxf>
      <numFmt numFmtId="191" formatCode="\^;\^;\^"/>
    </dxf>
    <dxf>
      <numFmt numFmtId="190" formatCode="&quot;-&quot;"/>
    </dxf>
    <dxf>
      <numFmt numFmtId="191" formatCode="\^;\^;\^"/>
    </dxf>
    <dxf>
      <numFmt numFmtId="190" formatCode="&quot;-&quot;"/>
    </dxf>
    <dxf>
      <numFmt numFmtId="191"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92" formatCode="&quot;^&quot;"/>
    </dxf>
    <dxf>
      <numFmt numFmtId="189" formatCode="\^"/>
    </dxf>
    <dxf>
      <numFmt numFmtId="189" formatCode="\^"/>
    </dxf>
    <dxf>
      <numFmt numFmtId="189" formatCode="\^"/>
    </dxf>
    <dxf>
      <numFmt numFmtId="189" formatCode="\^"/>
    </dxf>
    <dxf>
      <numFmt numFmtId="192" formatCode="&quot;^&quot;"/>
    </dxf>
    <dxf>
      <numFmt numFmtId="189" formatCode="\^"/>
    </dxf>
    <dxf>
      <numFmt numFmtId="189" formatCode="\^"/>
    </dxf>
    <dxf>
      <numFmt numFmtId="189" formatCode="\^"/>
    </dxf>
    <dxf>
      <numFmt numFmtId="189" formatCode="\^"/>
    </dxf>
    <dxf>
      <numFmt numFmtId="189" formatCode="\^"/>
    </dxf>
    <dxf>
      <numFmt numFmtId="192" formatCode="&quot;^&quot;"/>
    </dxf>
    <dxf>
      <numFmt numFmtId="189" formatCode="\^"/>
    </dxf>
    <dxf>
      <numFmt numFmtId="183" formatCode="\^;&quot;^&quot;"/>
    </dxf>
    <dxf>
      <numFmt numFmtId="189"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89" formatCode="\^"/>
    </dxf>
    <dxf>
      <numFmt numFmtId="191" formatCode="\^;\^;\^"/>
    </dxf>
    <dxf>
      <numFmt numFmtId="191"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91"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3" formatCode="\^;&quot;^&quot;"/>
    </dxf>
    <dxf>
      <numFmt numFmtId="191" formatCode="\^;\^;\^"/>
    </dxf>
    <dxf>
      <numFmt numFmtId="190" formatCode="&quot;-&quot;"/>
    </dxf>
    <dxf>
      <numFmt numFmtId="189" formatCode="\^"/>
    </dxf>
    <dxf>
      <numFmt numFmtId="189" formatCode="\^"/>
    </dxf>
    <dxf>
      <numFmt numFmtId="189" formatCode="\^"/>
    </dxf>
    <dxf>
      <numFmt numFmtId="191" formatCode="\^;\^;\^"/>
    </dxf>
    <dxf>
      <numFmt numFmtId="193" formatCode="\^;\^;0"/>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89" formatCode="\^"/>
    </dxf>
    <dxf>
      <numFmt numFmtId="190" formatCode="&quot;-&quot;"/>
    </dxf>
    <dxf>
      <numFmt numFmtId="189" formatCode="\^"/>
    </dxf>
    <dxf>
      <numFmt numFmtId="189" formatCode="\^"/>
    </dxf>
    <dxf>
      <numFmt numFmtId="191" formatCode="\^;\^;\^"/>
    </dxf>
    <dxf>
      <numFmt numFmtId="189"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1" formatCode="\^;\^;\^"/>
    </dxf>
    <dxf>
      <numFmt numFmtId="190" formatCode="&quot;-&quot;"/>
    </dxf>
    <dxf>
      <numFmt numFmtId="191" formatCode="\^;\^;\^"/>
    </dxf>
    <dxf>
      <numFmt numFmtId="189" formatCode="\^"/>
    </dxf>
    <dxf>
      <numFmt numFmtId="189" formatCode="\^"/>
    </dxf>
    <dxf>
      <numFmt numFmtId="189" formatCode="\^"/>
    </dxf>
    <dxf>
      <numFmt numFmtId="190" formatCode="&quot;-&quot;"/>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90" formatCode="&quot;-&quot;"/>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83" formatCode="\^;&quot;^&quot;"/>
    </dxf>
    <dxf>
      <numFmt numFmtId="189" formatCode="\^"/>
    </dxf>
    <dxf>
      <numFmt numFmtId="191" formatCode="\^;\^;\^"/>
    </dxf>
    <dxf>
      <numFmt numFmtId="189" formatCode="\^"/>
    </dxf>
    <dxf>
      <numFmt numFmtId="190" formatCode="&quot;-&quot;"/>
    </dxf>
    <dxf>
      <numFmt numFmtId="189"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L1" sqref="L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692</v>
      </c>
    </row>
    <row r="3" spans="1:9" ht="15" customHeight="1" x14ac:dyDescent="0.2">
      <c r="A3" s="499">
        <v>46053</v>
      </c>
    </row>
    <row r="4" spans="1:9" ht="15" customHeight="1" x14ac:dyDescent="0.25">
      <c r="A4" s="766" t="s">
        <v>19</v>
      </c>
      <c r="B4" s="766"/>
      <c r="C4" s="766"/>
      <c r="D4" s="766"/>
      <c r="E4" s="766"/>
      <c r="F4" s="766"/>
      <c r="G4" s="766"/>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3" t="s">
        <v>603</v>
      </c>
      <c r="D63" s="713"/>
      <c r="E63" s="713"/>
      <c r="F63" s="713"/>
      <c r="G63" s="713"/>
    </row>
    <row r="64" spans="1:8" ht="15" customHeight="1" x14ac:dyDescent="0.2">
      <c r="B64" s="6"/>
      <c r="C64" s="8" t="s">
        <v>360</v>
      </c>
      <c r="D64" s="8"/>
      <c r="E64" s="8"/>
      <c r="F64" s="8"/>
      <c r="G64" s="8"/>
    </row>
    <row r="65" spans="2:9" ht="15" customHeight="1" x14ac:dyDescent="0.2">
      <c r="B65" s="6"/>
      <c r="C65" s="8" t="s">
        <v>608</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7" t="s">
        <v>504</v>
      </c>
      <c r="B98" s="768"/>
      <c r="C98" s="768"/>
      <c r="D98" s="768"/>
      <c r="E98" s="768"/>
      <c r="F98" s="768"/>
      <c r="G98" s="768"/>
      <c r="H98" s="768"/>
      <c r="I98" s="768"/>
      <c r="J98" s="768"/>
      <c r="K98" s="768"/>
    </row>
    <row r="99" spans="1:11" ht="15" customHeight="1" x14ac:dyDescent="0.2">
      <c r="A99" s="768"/>
      <c r="B99" s="768"/>
      <c r="C99" s="768"/>
      <c r="D99" s="768"/>
      <c r="E99" s="768"/>
      <c r="F99" s="768"/>
      <c r="G99" s="768"/>
      <c r="H99" s="768"/>
      <c r="I99" s="768"/>
      <c r="J99" s="768"/>
      <c r="K99" s="768"/>
    </row>
    <row r="100" spans="1:11" ht="15" customHeight="1" x14ac:dyDescent="0.2">
      <c r="A100" s="768"/>
      <c r="B100" s="768"/>
      <c r="C100" s="768"/>
      <c r="D100" s="768"/>
      <c r="E100" s="768"/>
      <c r="F100" s="768"/>
      <c r="G100" s="768"/>
      <c r="H100" s="768"/>
      <c r="I100" s="768"/>
      <c r="J100" s="768"/>
      <c r="K100" s="768"/>
    </row>
    <row r="101" spans="1:11" ht="15" customHeight="1" x14ac:dyDescent="0.2">
      <c r="A101" s="768"/>
      <c r="B101" s="768"/>
      <c r="C101" s="768"/>
      <c r="D101" s="768"/>
      <c r="E101" s="768"/>
      <c r="F101" s="768"/>
      <c r="G101" s="768"/>
      <c r="H101" s="768"/>
      <c r="I101" s="768"/>
      <c r="J101" s="768"/>
      <c r="K101" s="768"/>
    </row>
    <row r="102" spans="1:11" ht="15" customHeight="1" x14ac:dyDescent="0.2">
      <c r="A102" s="768"/>
      <c r="B102" s="768"/>
      <c r="C102" s="768"/>
      <c r="D102" s="768"/>
      <c r="E102" s="768"/>
      <c r="F102" s="768"/>
      <c r="G102" s="768"/>
      <c r="H102" s="768"/>
      <c r="I102" s="768"/>
      <c r="J102" s="768"/>
      <c r="K102" s="768"/>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3">
        <f>INDICE!A3</f>
        <v>46053</v>
      </c>
      <c r="C3" s="784"/>
      <c r="D3" s="784" t="s">
        <v>115</v>
      </c>
      <c r="E3" s="784"/>
      <c r="F3" s="784" t="s">
        <v>116</v>
      </c>
      <c r="G3" s="785"/>
      <c r="H3" s="784"/>
    </row>
    <row r="4" spans="1:8" x14ac:dyDescent="0.2">
      <c r="A4" s="347"/>
      <c r="B4" s="348" t="s">
        <v>47</v>
      </c>
      <c r="C4" s="348" t="s">
        <v>417</v>
      </c>
      <c r="D4" s="348" t="s">
        <v>47</v>
      </c>
      <c r="E4" s="348" t="s">
        <v>417</v>
      </c>
      <c r="F4" s="348" t="s">
        <v>47</v>
      </c>
      <c r="G4" s="349" t="s">
        <v>417</v>
      </c>
      <c r="H4" s="349" t="s">
        <v>106</v>
      </c>
    </row>
    <row r="5" spans="1:8" x14ac:dyDescent="0.2">
      <c r="A5" s="350" t="s">
        <v>171</v>
      </c>
      <c r="B5" s="322">
        <v>1648.3890000000026</v>
      </c>
      <c r="C5" s="315">
        <v>-4.0167488513696599</v>
      </c>
      <c r="D5" s="314">
        <v>1648.3890000000026</v>
      </c>
      <c r="E5" s="315">
        <v>-4.0167488513696599</v>
      </c>
      <c r="F5" s="314">
        <v>21763.284960000001</v>
      </c>
      <c r="G5" s="329">
        <v>0.23451529728116755</v>
      </c>
      <c r="H5" s="320">
        <v>70.948738701995296</v>
      </c>
    </row>
    <row r="6" spans="1:8" x14ac:dyDescent="0.2">
      <c r="A6" s="350" t="s">
        <v>172</v>
      </c>
      <c r="B6" s="579">
        <v>18.9147</v>
      </c>
      <c r="C6" s="329">
        <v>66.297842709550451</v>
      </c>
      <c r="D6" s="351">
        <v>18.9147</v>
      </c>
      <c r="E6" s="315">
        <v>66.297842709550451</v>
      </c>
      <c r="F6" s="314">
        <v>227.54391000000004</v>
      </c>
      <c r="G6" s="315">
        <v>195.39303058902343</v>
      </c>
      <c r="H6" s="320">
        <v>0.74179763962527911</v>
      </c>
    </row>
    <row r="7" spans="1:8" x14ac:dyDescent="0.2">
      <c r="A7" s="350" t="s">
        <v>173</v>
      </c>
      <c r="B7" s="337">
        <v>0</v>
      </c>
      <c r="C7" s="329">
        <v>0</v>
      </c>
      <c r="D7" s="328">
        <v>0</v>
      </c>
      <c r="E7" s="329" t="s">
        <v>142</v>
      </c>
      <c r="F7" s="328">
        <v>0.32628999999999997</v>
      </c>
      <c r="G7" s="315">
        <v>-38.694949646775882</v>
      </c>
      <c r="H7" s="579">
        <v>1.0637118428409368E-3</v>
      </c>
    </row>
    <row r="8" spans="1:8" x14ac:dyDescent="0.2">
      <c r="A8" s="361" t="s">
        <v>174</v>
      </c>
      <c r="B8" s="323">
        <v>1667.3037000000024</v>
      </c>
      <c r="C8" s="739">
        <v>-3.5543422931225614</v>
      </c>
      <c r="D8" s="323">
        <v>1667.3037000000024</v>
      </c>
      <c r="E8" s="370">
        <v>-3.5543422931225614</v>
      </c>
      <c r="F8" s="323">
        <v>21991.155159999998</v>
      </c>
      <c r="G8" s="324">
        <v>0.92348110640586234</v>
      </c>
      <c r="H8" s="324">
        <v>71.691600053463404</v>
      </c>
    </row>
    <row r="9" spans="1:8" x14ac:dyDescent="0.2">
      <c r="A9" s="350" t="s">
        <v>175</v>
      </c>
      <c r="B9" s="322">
        <v>350.13175000000035</v>
      </c>
      <c r="C9" s="315">
        <v>1.2649157706166729</v>
      </c>
      <c r="D9" s="314">
        <v>350.13175000000035</v>
      </c>
      <c r="E9" s="315">
        <v>1.2649157706166729</v>
      </c>
      <c r="F9" s="314">
        <v>3808.5370200000011</v>
      </c>
      <c r="G9" s="315">
        <v>0.95010687605994737</v>
      </c>
      <c r="H9" s="320">
        <v>12.415905887621841</v>
      </c>
    </row>
    <row r="10" spans="1:8" x14ac:dyDescent="0.2">
      <c r="A10" s="350" t="s">
        <v>176</v>
      </c>
      <c r="B10" s="322">
        <v>214.88255000000009</v>
      </c>
      <c r="C10" s="315">
        <v>15.736746837434589</v>
      </c>
      <c r="D10" s="314">
        <v>214.88255000000009</v>
      </c>
      <c r="E10" s="315">
        <v>15.736746837434589</v>
      </c>
      <c r="F10" s="314">
        <v>1296.60851</v>
      </c>
      <c r="G10" s="329">
        <v>7.4980446983487425</v>
      </c>
      <c r="H10" s="320">
        <v>4.2269693451081594</v>
      </c>
    </row>
    <row r="11" spans="1:8" x14ac:dyDescent="0.2">
      <c r="A11" s="350" t="s">
        <v>177</v>
      </c>
      <c r="B11" s="322">
        <v>273.29244000000006</v>
      </c>
      <c r="C11" s="315">
        <v>9.7380496756494601</v>
      </c>
      <c r="D11" s="314">
        <v>273.29244000000006</v>
      </c>
      <c r="E11" s="315">
        <v>9.7380496756494601</v>
      </c>
      <c r="F11" s="314">
        <v>3578.3601400000007</v>
      </c>
      <c r="G11" s="315">
        <v>17.934818231760641</v>
      </c>
      <c r="H11" s="320">
        <v>11.665524713806594</v>
      </c>
    </row>
    <row r="12" spans="1:8" s="3" customFormat="1" x14ac:dyDescent="0.2">
      <c r="A12" s="352" t="s">
        <v>148</v>
      </c>
      <c r="B12" s="325">
        <v>2505.6104400000036</v>
      </c>
      <c r="C12" s="326">
        <v>-0.14358245672085179</v>
      </c>
      <c r="D12" s="325">
        <v>2505.6104400000036</v>
      </c>
      <c r="E12" s="326">
        <v>-0.14358245672085179</v>
      </c>
      <c r="F12" s="325">
        <v>30674.660830000001</v>
      </c>
      <c r="G12" s="326">
        <v>2.9248257562919604</v>
      </c>
      <c r="H12" s="326">
        <v>100</v>
      </c>
    </row>
    <row r="13" spans="1:8" x14ac:dyDescent="0.2">
      <c r="A13" s="362" t="s">
        <v>149</v>
      </c>
      <c r="B13" s="327"/>
      <c r="C13" s="327"/>
      <c r="D13" s="327"/>
      <c r="E13" s="327"/>
      <c r="F13" s="327"/>
      <c r="G13" s="327"/>
      <c r="H13" s="327"/>
    </row>
    <row r="14" spans="1:8" s="105" customFormat="1" x14ac:dyDescent="0.2">
      <c r="A14" s="595" t="s">
        <v>178</v>
      </c>
      <c r="B14" s="586">
        <v>101.22154999999997</v>
      </c>
      <c r="C14" s="587">
        <v>-42.70092776430959</v>
      </c>
      <c r="D14" s="314">
        <v>101.22154999999997</v>
      </c>
      <c r="E14" s="587">
        <v>-42.70092776430959</v>
      </c>
      <c r="F14" s="314">
        <v>1746.5183599999998</v>
      </c>
      <c r="G14" s="587">
        <v>-2.1475800342441378</v>
      </c>
      <c r="H14" s="589">
        <v>5.6936843399158121</v>
      </c>
    </row>
    <row r="15" spans="1:8" s="105" customFormat="1" x14ac:dyDescent="0.2">
      <c r="A15" s="596" t="s">
        <v>556</v>
      </c>
      <c r="B15" s="591">
        <v>6.0709725528708303</v>
      </c>
      <c r="C15" s="592"/>
      <c r="D15" s="593">
        <v>6.0709725528708303</v>
      </c>
      <c r="E15" s="592"/>
      <c r="F15" s="593">
        <v>7.941912770352169</v>
      </c>
      <c r="G15" s="592"/>
      <c r="H15" s="594"/>
    </row>
    <row r="16" spans="1:8" s="105" customFormat="1" x14ac:dyDescent="0.2">
      <c r="A16" s="597" t="s">
        <v>423</v>
      </c>
      <c r="B16" s="598">
        <v>163.00249000000002</v>
      </c>
      <c r="C16" s="599">
        <v>24.003481781998691</v>
      </c>
      <c r="D16" s="600">
        <v>163.00249000000002</v>
      </c>
      <c r="E16" s="599">
        <v>24.003481781998691</v>
      </c>
      <c r="F16" s="600">
        <v>2243.7212300000006</v>
      </c>
      <c r="G16" s="599">
        <v>28.905936882925857</v>
      </c>
      <c r="H16" s="601">
        <v>7.3145755137596424</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6" t="s">
        <v>424</v>
      </c>
      <c r="B19" s="787"/>
      <c r="C19" s="787"/>
      <c r="D19" s="787"/>
      <c r="E19" s="787"/>
      <c r="F19" s="787"/>
      <c r="G19" s="787"/>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0" t="s">
        <v>651</v>
      </c>
      <c r="B21" s="780"/>
      <c r="C21" s="780"/>
      <c r="D21" s="780"/>
      <c r="E21" s="780"/>
      <c r="F21" s="780"/>
      <c r="G21" s="780"/>
      <c r="H21" s="780"/>
    </row>
    <row r="22" spans="1:22" x14ac:dyDescent="0.2">
      <c r="A22" s="780"/>
      <c r="B22" s="780"/>
      <c r="C22" s="780"/>
      <c r="D22" s="780"/>
      <c r="E22" s="780"/>
      <c r="F22" s="780"/>
      <c r="G22" s="780"/>
      <c r="H22" s="780"/>
    </row>
    <row r="23" spans="1:22" x14ac:dyDescent="0.2">
      <c r="D23" s="621"/>
      <c r="E23" s="621"/>
      <c r="F23" s="621"/>
      <c r="G23" s="621"/>
      <c r="H23" s="621"/>
      <c r="I23" s="621"/>
      <c r="J23" s="621"/>
      <c r="K23" s="621"/>
      <c r="L23" s="621"/>
      <c r="M23" s="621"/>
      <c r="N23" s="621"/>
      <c r="O23" s="621"/>
      <c r="P23" s="621"/>
      <c r="Q23" s="621"/>
      <c r="R23" s="621"/>
      <c r="S23" s="621"/>
      <c r="T23" s="621"/>
      <c r="U23" s="621"/>
      <c r="V23" s="621"/>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29" priority="39" operator="between">
      <formula>0</formula>
      <formula>0.5</formula>
    </cfRule>
    <cfRule type="cellIs" dxfId="228" priority="40" operator="between">
      <formula>0</formula>
      <formula>0.49</formula>
    </cfRule>
  </conditionalFormatting>
  <conditionalFormatting sqref="B7:F7">
    <cfRule type="cellIs" dxfId="227" priority="5" operator="equal">
      <formula>0</formula>
    </cfRule>
    <cfRule type="cellIs" dxfId="226" priority="6" operator="between">
      <formula>0</formula>
      <formula>0.5</formula>
    </cfRule>
  </conditionalFormatting>
  <conditionalFormatting sqref="C8">
    <cfRule type="cellIs" dxfId="225" priority="3" operator="equal">
      <formula>0</formula>
    </cfRule>
    <cfRule type="cellIs" dxfId="224" priority="4" operator="between">
      <formula>0</formula>
      <formula>0.5</formula>
    </cfRule>
  </conditionalFormatting>
  <conditionalFormatting sqref="D6">
    <cfRule type="cellIs" dxfId="223" priority="37" operator="between">
      <formula>0</formula>
      <formula>0.5</formula>
    </cfRule>
    <cfRule type="cellIs" dxfId="222" priority="38" operator="between">
      <formula>0</formula>
      <formula>0.49</formula>
    </cfRule>
  </conditionalFormatting>
  <conditionalFormatting sqref="E8">
    <cfRule type="cellIs" dxfId="221" priority="19" operator="between">
      <formula>-0.04999999</formula>
      <formula>-0.00000001</formula>
    </cfRule>
  </conditionalFormatting>
  <conditionalFormatting sqref="G10">
    <cfRule type="cellIs" dxfId="220" priority="7" operator="equal">
      <formula>0</formula>
    </cfRule>
    <cfRule type="cellIs" dxfId="219" priority="8" operator="between">
      <formula>-0.5</formula>
      <formula>0.5</formula>
    </cfRule>
  </conditionalFormatting>
  <conditionalFormatting sqref="H7">
    <cfRule type="cellIs" dxfId="218" priority="15" operator="between">
      <formula>0</formula>
      <formula>0.5</formula>
    </cfRule>
    <cfRule type="cellIs" dxfId="217"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1">
        <f>INDICE!A3</f>
        <v>46053</v>
      </c>
      <c r="C3" s="781"/>
      <c r="D3" s="781">
        <f>INDICE!C3</f>
        <v>0</v>
      </c>
      <c r="E3" s="781"/>
      <c r="F3" s="91"/>
      <c r="G3" s="782" t="s">
        <v>116</v>
      </c>
      <c r="H3" s="782"/>
      <c r="I3" s="782"/>
      <c r="J3" s="782"/>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265.50290000000001</v>
      </c>
      <c r="C5" s="94">
        <v>49.955400000000019</v>
      </c>
      <c r="D5" s="94">
        <v>12.593359999999997</v>
      </c>
      <c r="E5" s="339">
        <v>328.05166000000003</v>
      </c>
      <c r="F5" s="94"/>
      <c r="G5" s="94">
        <v>3531.4363299999982</v>
      </c>
      <c r="H5" s="94">
        <v>660.99215000000049</v>
      </c>
      <c r="I5" s="94">
        <v>69.708500000000001</v>
      </c>
      <c r="J5" s="339">
        <v>4262.1369799999984</v>
      </c>
    </row>
    <row r="6" spans="1:10" x14ac:dyDescent="0.2">
      <c r="A6" s="364" t="s">
        <v>154</v>
      </c>
      <c r="B6" s="96">
        <v>60.476709999999983</v>
      </c>
      <c r="C6" s="96">
        <v>22.750220000000002</v>
      </c>
      <c r="D6" s="96">
        <v>15.912519999999999</v>
      </c>
      <c r="E6" s="341">
        <v>99.139449999999982</v>
      </c>
      <c r="F6" s="96"/>
      <c r="G6" s="96">
        <v>823.73875999999916</v>
      </c>
      <c r="H6" s="96">
        <v>267.41199999999986</v>
      </c>
      <c r="I6" s="96">
        <v>88.10284</v>
      </c>
      <c r="J6" s="341">
        <v>1179.2535999999991</v>
      </c>
    </row>
    <row r="7" spans="1:10" x14ac:dyDescent="0.2">
      <c r="A7" s="364" t="s">
        <v>155</v>
      </c>
      <c r="B7" s="96">
        <v>28.805599999999998</v>
      </c>
      <c r="C7" s="96">
        <v>7.9842199999999997</v>
      </c>
      <c r="D7" s="96">
        <v>5.4171399999999998</v>
      </c>
      <c r="E7" s="341">
        <v>42.206959999999995</v>
      </c>
      <c r="F7" s="96"/>
      <c r="G7" s="96">
        <v>398.05997000000025</v>
      </c>
      <c r="H7" s="96">
        <v>79.139760000000038</v>
      </c>
      <c r="I7" s="96">
        <v>34.675040000000003</v>
      </c>
      <c r="J7" s="341">
        <v>511.8747700000003</v>
      </c>
    </row>
    <row r="8" spans="1:10" x14ac:dyDescent="0.2">
      <c r="A8" s="364" t="s">
        <v>156</v>
      </c>
      <c r="B8" s="96">
        <v>19.807410000000001</v>
      </c>
      <c r="C8" s="96">
        <v>3.4834200000000002</v>
      </c>
      <c r="D8" s="96">
        <v>16.03772</v>
      </c>
      <c r="E8" s="341">
        <v>39.32855</v>
      </c>
      <c r="F8" s="96"/>
      <c r="G8" s="96">
        <v>331.39938999999993</v>
      </c>
      <c r="H8" s="96">
        <v>41.861519999999999</v>
      </c>
      <c r="I8" s="96">
        <v>154.00927000000001</v>
      </c>
      <c r="J8" s="341">
        <v>527.27017999999998</v>
      </c>
    </row>
    <row r="9" spans="1:10" x14ac:dyDescent="0.2">
      <c r="A9" s="364" t="s">
        <v>157</v>
      </c>
      <c r="B9" s="96">
        <v>51.363450000000007</v>
      </c>
      <c r="C9" s="96">
        <v>0</v>
      </c>
      <c r="D9" s="96">
        <v>0</v>
      </c>
      <c r="E9" s="341">
        <v>51.363450000000007</v>
      </c>
      <c r="F9" s="96"/>
      <c r="G9" s="96">
        <v>639.30985999999996</v>
      </c>
      <c r="H9" s="96">
        <v>0</v>
      </c>
      <c r="I9" s="96">
        <v>0</v>
      </c>
      <c r="J9" s="341">
        <v>639.30985999999996</v>
      </c>
    </row>
    <row r="10" spans="1:10" x14ac:dyDescent="0.2">
      <c r="A10" s="364" t="s">
        <v>158</v>
      </c>
      <c r="B10" s="96">
        <v>21.692509999999999</v>
      </c>
      <c r="C10" s="96">
        <v>6.3883300000000007</v>
      </c>
      <c r="D10" s="96">
        <v>0.21589000000000003</v>
      </c>
      <c r="E10" s="341">
        <v>28.29673</v>
      </c>
      <c r="F10" s="96"/>
      <c r="G10" s="96">
        <v>296.39274000000006</v>
      </c>
      <c r="H10" s="96">
        <v>55.687190000000015</v>
      </c>
      <c r="I10" s="96">
        <v>1.2809900000000001</v>
      </c>
      <c r="J10" s="341">
        <v>353.36092000000008</v>
      </c>
    </row>
    <row r="11" spans="1:10" x14ac:dyDescent="0.2">
      <c r="A11" s="364" t="s">
        <v>159</v>
      </c>
      <c r="B11" s="96">
        <v>125.54522000000003</v>
      </c>
      <c r="C11" s="96">
        <v>54.582720000000002</v>
      </c>
      <c r="D11" s="96">
        <v>29.393339999999988</v>
      </c>
      <c r="E11" s="341">
        <v>209.52128000000002</v>
      </c>
      <c r="F11" s="96"/>
      <c r="G11" s="96">
        <v>1699.0696100000014</v>
      </c>
      <c r="H11" s="96">
        <v>580.63491999999974</v>
      </c>
      <c r="I11" s="96">
        <v>171.84680999999995</v>
      </c>
      <c r="J11" s="341">
        <v>2451.5513400000009</v>
      </c>
    </row>
    <row r="12" spans="1:10" x14ac:dyDescent="0.2">
      <c r="A12" s="364" t="s">
        <v>508</v>
      </c>
      <c r="B12" s="96">
        <v>94.92373000000002</v>
      </c>
      <c r="C12" s="96">
        <v>49.151419999999959</v>
      </c>
      <c r="D12" s="96">
        <v>23.752350000000007</v>
      </c>
      <c r="E12" s="341">
        <v>167.82749999999999</v>
      </c>
      <c r="F12" s="96"/>
      <c r="G12" s="96">
        <v>1269.339739999999</v>
      </c>
      <c r="H12" s="96">
        <v>464.20148999999975</v>
      </c>
      <c r="I12" s="96">
        <v>131.21090000000012</v>
      </c>
      <c r="J12" s="341">
        <v>1864.7521299999987</v>
      </c>
    </row>
    <row r="13" spans="1:10" x14ac:dyDescent="0.2">
      <c r="A13" s="364" t="s">
        <v>160</v>
      </c>
      <c r="B13" s="96">
        <v>274.44428999999997</v>
      </c>
      <c r="C13" s="96">
        <v>48.304380000000002</v>
      </c>
      <c r="D13" s="96">
        <v>18.86345</v>
      </c>
      <c r="E13" s="341">
        <v>341.61211999999995</v>
      </c>
      <c r="F13" s="96"/>
      <c r="G13" s="96">
        <v>3556.7469600000009</v>
      </c>
      <c r="H13" s="96">
        <v>462.54358999999977</v>
      </c>
      <c r="I13" s="96">
        <v>105.26662999999992</v>
      </c>
      <c r="J13" s="341">
        <v>4124.5571800000007</v>
      </c>
    </row>
    <row r="14" spans="1:10" x14ac:dyDescent="0.2">
      <c r="A14" s="364" t="s">
        <v>161</v>
      </c>
      <c r="B14" s="96">
        <v>0.79604999999999992</v>
      </c>
      <c r="C14" s="96">
        <v>0</v>
      </c>
      <c r="D14" s="96">
        <v>5.4659999999999993E-2</v>
      </c>
      <c r="E14" s="341">
        <v>0.85070999999999997</v>
      </c>
      <c r="F14" s="96"/>
      <c r="G14" s="96">
        <v>11.051920000000001</v>
      </c>
      <c r="H14" s="96">
        <v>0</v>
      </c>
      <c r="I14" s="96">
        <v>0.46300000000000002</v>
      </c>
      <c r="J14" s="341">
        <v>11.51492</v>
      </c>
    </row>
    <row r="15" spans="1:10" x14ac:dyDescent="0.2">
      <c r="A15" s="364" t="s">
        <v>162</v>
      </c>
      <c r="B15" s="96">
        <v>153.48560000000001</v>
      </c>
      <c r="C15" s="96">
        <v>19.63119</v>
      </c>
      <c r="D15" s="96">
        <v>7.4742599999999992</v>
      </c>
      <c r="E15" s="341">
        <v>180.59105</v>
      </c>
      <c r="F15" s="96"/>
      <c r="G15" s="96">
        <v>2027.4064199999996</v>
      </c>
      <c r="H15" s="96">
        <v>216.34631000000013</v>
      </c>
      <c r="I15" s="96">
        <v>45.073220000000028</v>
      </c>
      <c r="J15" s="341">
        <v>2288.8259499999999</v>
      </c>
    </row>
    <row r="16" spans="1:10" x14ac:dyDescent="0.2">
      <c r="A16" s="364" t="s">
        <v>163</v>
      </c>
      <c r="B16" s="96">
        <v>54.972970000000018</v>
      </c>
      <c r="C16" s="96">
        <v>10.476160000000002</v>
      </c>
      <c r="D16" s="96">
        <v>2.5300500000000001</v>
      </c>
      <c r="E16" s="341">
        <v>67.979180000000028</v>
      </c>
      <c r="F16" s="96"/>
      <c r="G16" s="96">
        <v>690.66430000000003</v>
      </c>
      <c r="H16" s="96">
        <v>146.98510000000007</v>
      </c>
      <c r="I16" s="96">
        <v>13.92822</v>
      </c>
      <c r="J16" s="341">
        <v>851.57762000000014</v>
      </c>
    </row>
    <row r="17" spans="1:10" x14ac:dyDescent="0.2">
      <c r="A17" s="364" t="s">
        <v>164</v>
      </c>
      <c r="B17" s="96">
        <v>100.02946</v>
      </c>
      <c r="C17" s="96">
        <v>20.625069999999997</v>
      </c>
      <c r="D17" s="96">
        <v>34.422820000000009</v>
      </c>
      <c r="E17" s="341">
        <v>155.07735</v>
      </c>
      <c r="F17" s="96"/>
      <c r="G17" s="96">
        <v>1344.9116500000002</v>
      </c>
      <c r="H17" s="96">
        <v>262.20038000000011</v>
      </c>
      <c r="I17" s="96">
        <v>203.96529999999998</v>
      </c>
      <c r="J17" s="341">
        <v>1811.0773300000003</v>
      </c>
    </row>
    <row r="18" spans="1:10" x14ac:dyDescent="0.2">
      <c r="A18" s="364" t="s">
        <v>165</v>
      </c>
      <c r="B18" s="96">
        <v>11.80123</v>
      </c>
      <c r="C18" s="96">
        <v>4.3629699999999989</v>
      </c>
      <c r="D18" s="96">
        <v>3.06887</v>
      </c>
      <c r="E18" s="341">
        <v>19.233070000000001</v>
      </c>
      <c r="F18" s="96"/>
      <c r="G18" s="96">
        <v>159.73918999999995</v>
      </c>
      <c r="H18" s="96">
        <v>43.627499999999998</v>
      </c>
      <c r="I18" s="96">
        <v>17.653590000000008</v>
      </c>
      <c r="J18" s="341">
        <v>221.02027999999996</v>
      </c>
    </row>
    <row r="19" spans="1:10" x14ac:dyDescent="0.2">
      <c r="A19" s="364" t="s">
        <v>166</v>
      </c>
      <c r="B19" s="96">
        <v>136.59150000000002</v>
      </c>
      <c r="C19" s="96">
        <v>15.949</v>
      </c>
      <c r="D19" s="96">
        <v>33.503939999999993</v>
      </c>
      <c r="E19" s="341">
        <v>186.04444000000004</v>
      </c>
      <c r="F19" s="96"/>
      <c r="G19" s="96">
        <v>1749.4694099999995</v>
      </c>
      <c r="H19" s="96">
        <v>133.98148</v>
      </c>
      <c r="I19" s="96">
        <v>185.61502000000002</v>
      </c>
      <c r="J19" s="341">
        <v>2069.0659099999993</v>
      </c>
    </row>
    <row r="20" spans="1:10" x14ac:dyDescent="0.2">
      <c r="A20" s="364" t="s">
        <v>167</v>
      </c>
      <c r="B20" s="96">
        <v>0.93947999999999998</v>
      </c>
      <c r="C20" s="96">
        <v>0</v>
      </c>
      <c r="D20" s="96">
        <v>0</v>
      </c>
      <c r="E20" s="341">
        <v>0.93947999999999998</v>
      </c>
      <c r="F20" s="96"/>
      <c r="G20" s="96">
        <v>12.60478</v>
      </c>
      <c r="H20" s="96">
        <v>0</v>
      </c>
      <c r="I20" s="96">
        <v>0</v>
      </c>
      <c r="J20" s="341">
        <v>12.60478</v>
      </c>
    </row>
    <row r="21" spans="1:10" x14ac:dyDescent="0.2">
      <c r="A21" s="364" t="s">
        <v>168</v>
      </c>
      <c r="B21" s="96">
        <v>71.731059999999985</v>
      </c>
      <c r="C21" s="96">
        <v>12.530340000000001</v>
      </c>
      <c r="D21" s="96">
        <v>1.5661500000000002</v>
      </c>
      <c r="E21" s="341">
        <v>85.827549999999974</v>
      </c>
      <c r="F21" s="96"/>
      <c r="G21" s="96">
        <v>926.74434999999971</v>
      </c>
      <c r="H21" s="96">
        <v>146.51261000000002</v>
      </c>
      <c r="I21" s="96">
        <v>10.420810000000001</v>
      </c>
      <c r="J21" s="341">
        <v>1083.6777699999998</v>
      </c>
    </row>
    <row r="22" spans="1:10" x14ac:dyDescent="0.2">
      <c r="A22" s="364" t="s">
        <v>169</v>
      </c>
      <c r="B22" s="96">
        <v>49.452539999999992</v>
      </c>
      <c r="C22" s="96">
        <v>8.8457999999999988</v>
      </c>
      <c r="D22" s="96">
        <v>1.6884100000000002</v>
      </c>
      <c r="E22" s="341">
        <v>59.986749999999986</v>
      </c>
      <c r="F22" s="96"/>
      <c r="G22" s="96">
        <v>649.6859199999999</v>
      </c>
      <c r="H22" s="96">
        <v>92.817129999999977</v>
      </c>
      <c r="I22" s="96">
        <v>10.898580000000003</v>
      </c>
      <c r="J22" s="341">
        <v>753.40162999999995</v>
      </c>
    </row>
    <row r="23" spans="1:10" x14ac:dyDescent="0.2">
      <c r="A23" s="365" t="s">
        <v>170</v>
      </c>
      <c r="B23" s="96">
        <v>126.02728999999999</v>
      </c>
      <c r="C23" s="96">
        <v>15.11111</v>
      </c>
      <c r="D23" s="96">
        <v>8.3876200000000001</v>
      </c>
      <c r="E23" s="341">
        <v>149.52601999999999</v>
      </c>
      <c r="F23" s="96"/>
      <c r="G23" s="96">
        <v>1645.5136599999994</v>
      </c>
      <c r="H23" s="96">
        <v>153.59388999999996</v>
      </c>
      <c r="I23" s="96">
        <v>52.489789999999992</v>
      </c>
      <c r="J23" s="341">
        <v>1851.5973399999993</v>
      </c>
    </row>
    <row r="24" spans="1:10" x14ac:dyDescent="0.2">
      <c r="A24" s="366" t="s">
        <v>426</v>
      </c>
      <c r="B24" s="100">
        <v>1648.3889999999994</v>
      </c>
      <c r="C24" s="100">
        <v>350.13175000000018</v>
      </c>
      <c r="D24" s="100">
        <v>214.88255000000015</v>
      </c>
      <c r="E24" s="100">
        <v>2213.4032999999999</v>
      </c>
      <c r="F24" s="100"/>
      <c r="G24" s="100">
        <v>21763.284960000048</v>
      </c>
      <c r="H24" s="100">
        <v>3808.5370199999975</v>
      </c>
      <c r="I24" s="100">
        <v>1296.6085099999959</v>
      </c>
      <c r="J24" s="100">
        <v>26868.430490000039</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88"/>
      <c r="F28" s="788"/>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16" priority="1" stopIfTrue="1" operator="equal">
      <formula>0</formula>
    </cfRule>
  </conditionalFormatting>
  <conditionalFormatting sqref="B6:J23">
    <cfRule type="cellIs" dxfId="215" priority="2" operator="between">
      <formula>0</formula>
      <formula>0.5</formula>
    </cfRule>
    <cfRule type="cellIs" dxfId="214"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89" t="s">
        <v>28</v>
      </c>
      <c r="B1" s="789"/>
      <c r="C1" s="789"/>
      <c r="D1" s="106"/>
      <c r="E1" s="106"/>
      <c r="F1" s="106"/>
      <c r="G1" s="106"/>
      <c r="H1" s="107"/>
    </row>
    <row r="2" spans="1:65" ht="14.1" customHeight="1" x14ac:dyDescent="0.2">
      <c r="A2" s="790"/>
      <c r="B2" s="790"/>
      <c r="C2" s="790"/>
      <c r="D2" s="109"/>
      <c r="E2" s="109"/>
      <c r="F2" s="109"/>
      <c r="H2" s="79" t="s">
        <v>151</v>
      </c>
    </row>
    <row r="3" spans="1:65" s="81" customFormat="1" ht="12.75" x14ac:dyDescent="0.2">
      <c r="A3" s="70"/>
      <c r="B3" s="777">
        <f>INDICE!A3</f>
        <v>46053</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506.10405000000043</v>
      </c>
      <c r="C5" s="111">
        <v>5.9749745272624759</v>
      </c>
      <c r="D5" s="110">
        <v>506.10405000000043</v>
      </c>
      <c r="E5" s="111">
        <v>5.9749745272624759</v>
      </c>
      <c r="F5" s="110">
        <v>6675.6430800000016</v>
      </c>
      <c r="G5" s="111">
        <v>7.6229498297712013</v>
      </c>
      <c r="H5" s="372">
        <v>22.984129776681819</v>
      </c>
    </row>
    <row r="6" spans="1:65" ht="14.1" customHeight="1" x14ac:dyDescent="0.2">
      <c r="A6" s="107" t="s">
        <v>184</v>
      </c>
      <c r="B6" s="376">
        <v>27.83797999999997</v>
      </c>
      <c r="C6" s="329">
        <v>3.3446523243281518</v>
      </c>
      <c r="D6" s="112">
        <v>27.83797999999997</v>
      </c>
      <c r="E6" s="113">
        <v>3.3446523243281518</v>
      </c>
      <c r="F6" s="112">
        <v>377.70481000000007</v>
      </c>
      <c r="G6" s="114">
        <v>8.8567326743545411</v>
      </c>
      <c r="H6" s="373">
        <v>1.3004314739842184</v>
      </c>
    </row>
    <row r="7" spans="1:65" ht="14.1" customHeight="1" x14ac:dyDescent="0.2">
      <c r="A7" s="107" t="s">
        <v>572</v>
      </c>
      <c r="B7" s="341">
        <v>2.3549999999999998E-2</v>
      </c>
      <c r="C7" s="113">
        <v>101.1101622544833</v>
      </c>
      <c r="D7" s="96">
        <v>2.3549999999999998E-2</v>
      </c>
      <c r="E7" s="113">
        <v>101.1101622544833</v>
      </c>
      <c r="F7" s="96">
        <v>7.3119999999999991E-2</v>
      </c>
      <c r="G7" s="113">
        <v>-27.011379516869649</v>
      </c>
      <c r="H7" s="341">
        <v>2.5175096228646391E-4</v>
      </c>
    </row>
    <row r="8" spans="1:65" ht="14.1" customHeight="1" x14ac:dyDescent="0.2">
      <c r="A8" s="368" t="s">
        <v>185</v>
      </c>
      <c r="B8" s="369">
        <v>533.96558000000039</v>
      </c>
      <c r="C8" s="370">
        <v>5.8367455330744349</v>
      </c>
      <c r="D8" s="369">
        <v>533.96558000000039</v>
      </c>
      <c r="E8" s="370">
        <v>5.8367455330744349</v>
      </c>
      <c r="F8" s="369">
        <v>7053.4210100000028</v>
      </c>
      <c r="G8" s="371">
        <v>7.6877786726338178</v>
      </c>
      <c r="H8" s="371">
        <v>24.284813001628329</v>
      </c>
    </row>
    <row r="9" spans="1:65" ht="14.1" customHeight="1" x14ac:dyDescent="0.2">
      <c r="A9" s="107" t="s">
        <v>171</v>
      </c>
      <c r="B9" s="376">
        <v>1648.3890000000026</v>
      </c>
      <c r="C9" s="113">
        <v>-4.0167488513696599</v>
      </c>
      <c r="D9" s="112">
        <v>1648.3890000000026</v>
      </c>
      <c r="E9" s="111">
        <v>-4.0167488513696599</v>
      </c>
      <c r="F9" s="112">
        <v>21763.284960000001</v>
      </c>
      <c r="G9" s="114">
        <v>0.23451529728116755</v>
      </c>
      <c r="H9" s="373">
        <v>74.93063363231029</v>
      </c>
    </row>
    <row r="10" spans="1:65" ht="14.1" customHeight="1" x14ac:dyDescent="0.2">
      <c r="A10" s="107" t="s">
        <v>573</v>
      </c>
      <c r="B10" s="341">
        <v>18.9147</v>
      </c>
      <c r="C10" s="113">
        <v>66.241133006441444</v>
      </c>
      <c r="D10" s="96">
        <v>18.9147</v>
      </c>
      <c r="E10" s="113">
        <v>66.241133006441444</v>
      </c>
      <c r="F10" s="112">
        <v>227.87020000000004</v>
      </c>
      <c r="G10" s="114">
        <v>193.78671363743146</v>
      </c>
      <c r="H10" s="320">
        <v>0.78455336606139225</v>
      </c>
    </row>
    <row r="11" spans="1:65" ht="14.1" customHeight="1" x14ac:dyDescent="0.2">
      <c r="A11" s="368" t="s">
        <v>446</v>
      </c>
      <c r="B11" s="369">
        <v>1667.3037000000024</v>
      </c>
      <c r="C11" s="739">
        <v>-3.5543422931225614</v>
      </c>
      <c r="D11" s="369">
        <v>1667.3037000000024</v>
      </c>
      <c r="E11" s="370">
        <v>-3.5543422931225614</v>
      </c>
      <c r="F11" s="369">
        <v>21991.155159999998</v>
      </c>
      <c r="G11" s="371">
        <v>0.92348110640586234</v>
      </c>
      <c r="H11" s="371">
        <v>75.715186998371678</v>
      </c>
    </row>
    <row r="12" spans="1:65" ht="14.1" customHeight="1" x14ac:dyDescent="0.2">
      <c r="A12" s="106" t="s">
        <v>427</v>
      </c>
      <c r="B12" s="116">
        <v>2201.2692800000032</v>
      </c>
      <c r="C12" s="732">
        <v>-1.4327987962355426</v>
      </c>
      <c r="D12" s="116">
        <v>2201.2692800000032</v>
      </c>
      <c r="E12" s="732">
        <v>-1.4327987962355426</v>
      </c>
      <c r="F12" s="116">
        <v>29044.57617</v>
      </c>
      <c r="G12" s="723">
        <v>2.4868416936977966</v>
      </c>
      <c r="H12" s="117">
        <v>100</v>
      </c>
    </row>
    <row r="13" spans="1:65" ht="14.1" customHeight="1" x14ac:dyDescent="0.2">
      <c r="A13" s="118" t="s">
        <v>186</v>
      </c>
      <c r="B13" s="119">
        <v>4736.6320900000046</v>
      </c>
      <c r="C13" s="119"/>
      <c r="D13" s="119">
        <v>4736.6320900000046</v>
      </c>
      <c r="E13" s="119"/>
      <c r="F13" s="119">
        <v>60078.331303749743</v>
      </c>
      <c r="G13" s="120"/>
      <c r="H13" s="121"/>
    </row>
    <row r="14" spans="1:65" ht="14.1" customHeight="1" x14ac:dyDescent="0.2">
      <c r="A14" s="122" t="s">
        <v>187</v>
      </c>
      <c r="B14" s="377">
        <v>46.473300821639306</v>
      </c>
      <c r="C14" s="123"/>
      <c r="D14" s="123">
        <v>46.473300821639306</v>
      </c>
      <c r="E14" s="123"/>
      <c r="F14" s="123">
        <v>48.34451213891689</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574</v>
      </c>
      <c r="B17" s="101"/>
      <c r="C17" s="125"/>
      <c r="D17" s="125"/>
      <c r="E17" s="125"/>
      <c r="F17" s="101"/>
      <c r="G17" s="101"/>
      <c r="H17" s="101"/>
    </row>
    <row r="18" spans="1:12" ht="14.1" customHeight="1" x14ac:dyDescent="0.2">
      <c r="A18" s="101" t="s">
        <v>575</v>
      </c>
    </row>
    <row r="19" spans="1:12" ht="14.1" customHeight="1" x14ac:dyDescent="0.2">
      <c r="A19" s="133" t="s">
        <v>528</v>
      </c>
      <c r="L19" s="622"/>
    </row>
    <row r="20" spans="1:12" ht="14.1" customHeight="1" x14ac:dyDescent="0.2">
      <c r="A20" s="101"/>
      <c r="L20" s="622"/>
    </row>
  </sheetData>
  <mergeCells count="4">
    <mergeCell ref="A1:C2"/>
    <mergeCell ref="B3:C3"/>
    <mergeCell ref="D3:E3"/>
    <mergeCell ref="F3:H3"/>
  </mergeCells>
  <conditionalFormatting sqref="B7">
    <cfRule type="cellIs" dxfId="213" priority="50" operator="between">
      <formula>0</formula>
      <formula>0.5</formula>
    </cfRule>
    <cfRule type="cellIs" dxfId="212" priority="51" operator="between">
      <formula>0</formula>
      <formula>0.49</formula>
    </cfRule>
  </conditionalFormatting>
  <conditionalFormatting sqref="B10">
    <cfRule type="cellIs" dxfId="211" priority="24" operator="equal">
      <formula>0</formula>
    </cfRule>
    <cfRule type="cellIs" dxfId="210" priority="25" operator="between">
      <formula>0</formula>
      <formula>0.5</formula>
    </cfRule>
    <cfRule type="cellIs" dxfId="209" priority="26" operator="between">
      <formula>0</formula>
      <formula>0.49</formula>
    </cfRule>
  </conditionalFormatting>
  <conditionalFormatting sqref="B7:C7 E7">
    <cfRule type="cellIs" dxfId="208" priority="41" operator="equal">
      <formula>0</formula>
    </cfRule>
  </conditionalFormatting>
  <conditionalFormatting sqref="C6">
    <cfRule type="cellIs" dxfId="207" priority="13" operator="between">
      <formula>-0.05</formula>
      <formula>0</formula>
    </cfRule>
    <cfRule type="cellIs" dxfId="206" priority="14" operator="between">
      <formula>0</formula>
      <formula>0.5</formula>
    </cfRule>
  </conditionalFormatting>
  <conditionalFormatting sqref="C11">
    <cfRule type="cellIs" dxfId="205" priority="3" operator="equal">
      <formula>0</formula>
    </cfRule>
    <cfRule type="cellIs" dxfId="204" priority="4" operator="between">
      <formula>0</formula>
      <formula>0.5</formula>
    </cfRule>
  </conditionalFormatting>
  <conditionalFormatting sqref="C12">
    <cfRule type="cellIs" dxfId="203" priority="6" operator="between">
      <formula>-0.1</formula>
      <formula>0.0999999999</formula>
    </cfRule>
  </conditionalFormatting>
  <conditionalFormatting sqref="D7">
    <cfRule type="cellIs" dxfId="202" priority="9" operator="between">
      <formula>0</formula>
      <formula>0.5</formula>
    </cfRule>
    <cfRule type="cellIs" dxfId="201" priority="10" operator="between">
      <formula>0</formula>
      <formula>0.49</formula>
    </cfRule>
  </conditionalFormatting>
  <conditionalFormatting sqref="D10">
    <cfRule type="cellIs" dxfId="200" priority="19" operator="equal">
      <formula>0</formula>
    </cfRule>
    <cfRule type="cellIs" dxfId="199" priority="20" operator="between">
      <formula>0</formula>
      <formula>0.5</formula>
    </cfRule>
    <cfRule type="cellIs" dxfId="198" priority="21" operator="between">
      <formula>0</formula>
      <formula>0.49</formula>
    </cfRule>
  </conditionalFormatting>
  <conditionalFormatting sqref="E11">
    <cfRule type="cellIs" dxfId="197" priority="27" operator="between">
      <formula>-0.04999999</formula>
      <formula>-0.00000001</formula>
    </cfRule>
  </conditionalFormatting>
  <conditionalFormatting sqref="E12">
    <cfRule type="cellIs" dxfId="196" priority="5" operator="between">
      <formula>-0.1</formula>
      <formula>0.0999999999</formula>
    </cfRule>
  </conditionalFormatting>
  <conditionalFormatting sqref="F7">
    <cfRule type="cellIs" dxfId="195" priority="46" operator="between">
      <formula>0</formula>
      <formula>0.5</formula>
    </cfRule>
    <cfRule type="cellIs" dxfId="194" priority="47" operator="between">
      <formula>0</formula>
      <formula>0.49</formula>
    </cfRule>
  </conditionalFormatting>
  <conditionalFormatting sqref="G12">
    <cfRule type="cellIs" dxfId="193" priority="7" operator="between">
      <formula>-0.5</formula>
      <formula>0.5</formula>
    </cfRule>
    <cfRule type="cellIs" dxfId="192" priority="8" operator="between">
      <formula>0</formula>
      <formula>0.49</formula>
    </cfRule>
  </conditionalFormatting>
  <conditionalFormatting sqref="H7">
    <cfRule type="cellIs" dxfId="191" priority="44" operator="between">
      <formula>0</formula>
      <formula>0.5</formula>
    </cfRule>
    <cfRule type="cellIs" dxfId="190"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1" t="s">
        <v>26</v>
      </c>
      <c r="B1" s="791"/>
      <c r="C1" s="791"/>
      <c r="D1" s="791"/>
      <c r="E1" s="791"/>
      <c r="F1" s="126"/>
      <c r="G1" s="126"/>
      <c r="H1" s="126"/>
      <c r="I1" s="126"/>
      <c r="J1" s="126"/>
      <c r="K1" s="126"/>
      <c r="L1" s="126"/>
      <c r="M1" s="126"/>
      <c r="N1" s="126"/>
    </row>
    <row r="2" spans="1:14" x14ac:dyDescent="0.2">
      <c r="A2" s="791"/>
      <c r="B2" s="792"/>
      <c r="C2" s="792"/>
      <c r="D2" s="792"/>
      <c r="E2" s="792"/>
      <c r="F2" s="126"/>
      <c r="G2" s="126"/>
      <c r="H2" s="126"/>
      <c r="I2" s="126"/>
      <c r="J2" s="126"/>
      <c r="K2" s="126"/>
      <c r="L2" s="126"/>
      <c r="M2" s="127" t="s">
        <v>151</v>
      </c>
      <c r="N2" s="126"/>
    </row>
    <row r="3" spans="1:14" x14ac:dyDescent="0.2">
      <c r="A3" s="517"/>
      <c r="B3" s="145">
        <v>2025</v>
      </c>
      <c r="C3" s="145" t="s">
        <v>505</v>
      </c>
      <c r="D3" s="145" t="s">
        <v>505</v>
      </c>
      <c r="E3" s="145" t="s">
        <v>505</v>
      </c>
      <c r="F3" s="145" t="s">
        <v>505</v>
      </c>
      <c r="G3" s="145" t="s">
        <v>505</v>
      </c>
      <c r="H3" s="145" t="s">
        <v>505</v>
      </c>
      <c r="I3" s="145" t="s">
        <v>505</v>
      </c>
      <c r="J3" s="145" t="s">
        <v>505</v>
      </c>
      <c r="K3" s="145" t="s">
        <v>505</v>
      </c>
      <c r="L3" s="145" t="s">
        <v>505</v>
      </c>
      <c r="M3" s="145">
        <v>2026</v>
      </c>
    </row>
    <row r="4" spans="1:14" x14ac:dyDescent="0.2">
      <c r="A4" s="128"/>
      <c r="B4" s="467">
        <v>45716</v>
      </c>
      <c r="C4" s="467">
        <v>45747</v>
      </c>
      <c r="D4" s="467">
        <v>45777</v>
      </c>
      <c r="E4" s="467">
        <v>45808</v>
      </c>
      <c r="F4" s="467">
        <v>45838</v>
      </c>
      <c r="G4" s="467">
        <v>45869</v>
      </c>
      <c r="H4" s="467">
        <v>45900</v>
      </c>
      <c r="I4" s="467">
        <v>45930</v>
      </c>
      <c r="J4" s="467">
        <v>45961</v>
      </c>
      <c r="K4" s="467">
        <v>45991</v>
      </c>
      <c r="L4" s="467">
        <v>46022</v>
      </c>
      <c r="M4" s="467">
        <v>46053</v>
      </c>
    </row>
    <row r="5" spans="1:14" x14ac:dyDescent="0.2">
      <c r="A5" s="129" t="s">
        <v>188</v>
      </c>
      <c r="B5" s="130">
        <v>18.944960000000027</v>
      </c>
      <c r="C5" s="130">
        <v>18.849560000000015</v>
      </c>
      <c r="D5" s="130">
        <v>18.649260000000016</v>
      </c>
      <c r="E5" s="130">
        <v>16.804970000000019</v>
      </c>
      <c r="F5" s="130">
        <v>17.730530000000002</v>
      </c>
      <c r="G5" s="130">
        <v>17.294650000000004</v>
      </c>
      <c r="H5" s="130">
        <v>25.397919999999996</v>
      </c>
      <c r="I5" s="130">
        <v>24.391850000000002</v>
      </c>
      <c r="J5" s="130">
        <v>13.63538000000001</v>
      </c>
      <c r="K5" s="130">
        <v>12.49467000000001</v>
      </c>
      <c r="L5" s="130">
        <v>13.140600000000003</v>
      </c>
      <c r="M5" s="130">
        <v>10.066490000000012</v>
      </c>
    </row>
    <row r="6" spans="1:14" x14ac:dyDescent="0.2">
      <c r="A6" s="131" t="s">
        <v>429</v>
      </c>
      <c r="B6" s="132">
        <v>119.91987999999996</v>
      </c>
      <c r="C6" s="132">
        <v>151.06299000000024</v>
      </c>
      <c r="D6" s="132">
        <v>134.94887999999992</v>
      </c>
      <c r="E6" s="132">
        <v>153.07872999999989</v>
      </c>
      <c r="F6" s="132">
        <v>175.98497999999998</v>
      </c>
      <c r="G6" s="132">
        <v>145.19019999999992</v>
      </c>
      <c r="H6" s="132">
        <v>149.50778999999991</v>
      </c>
      <c r="I6" s="132">
        <v>175.59972999999994</v>
      </c>
      <c r="J6" s="132">
        <v>150.82774999999995</v>
      </c>
      <c r="K6" s="132">
        <v>133.28387000000015</v>
      </c>
      <c r="L6" s="132">
        <v>155.89201000000008</v>
      </c>
      <c r="M6" s="132">
        <v>101.22154999999997</v>
      </c>
    </row>
    <row r="7" spans="1:14" ht="15.75" customHeight="1" x14ac:dyDescent="0.2">
      <c r="A7" s="129"/>
      <c r="B7" s="130"/>
      <c r="C7" s="130"/>
      <c r="D7" s="130"/>
      <c r="E7" s="130"/>
      <c r="F7" s="130"/>
      <c r="G7" s="130"/>
      <c r="H7" s="130"/>
      <c r="I7" s="130"/>
      <c r="J7" s="130"/>
      <c r="K7" s="130"/>
      <c r="L7" s="793" t="s">
        <v>220</v>
      </c>
      <c r="M7" s="793"/>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8">
        <v>2024</v>
      </c>
      <c r="C3" s="628">
        <v>2025</v>
      </c>
      <c r="D3" s="628">
        <v>2026</v>
      </c>
    </row>
    <row r="4" spans="1:4" x14ac:dyDescent="0.2">
      <c r="A4" s="536" t="s">
        <v>126</v>
      </c>
      <c r="B4" s="557">
        <v>0.23957193839859856</v>
      </c>
      <c r="C4" s="557">
        <v>1.6132915232924907</v>
      </c>
      <c r="D4" s="557">
        <v>2.4868416936977966</v>
      </c>
    </row>
    <row r="5" spans="1:4" x14ac:dyDescent="0.2">
      <c r="A5" s="538" t="s">
        <v>127</v>
      </c>
      <c r="B5" s="557">
        <v>0.6956496184504205</v>
      </c>
      <c r="C5" s="557">
        <v>1.411497344562388</v>
      </c>
      <c r="D5" s="557" t="s">
        <v>505</v>
      </c>
    </row>
    <row r="6" spans="1:4" x14ac:dyDescent="0.2">
      <c r="A6" s="538" t="s">
        <v>128</v>
      </c>
      <c r="B6" s="557">
        <v>-0.24774774172302358</v>
      </c>
      <c r="C6" s="557">
        <v>1.685003436493637</v>
      </c>
      <c r="D6" s="557" t="s">
        <v>505</v>
      </c>
    </row>
    <row r="7" spans="1:4" x14ac:dyDescent="0.2">
      <c r="A7" s="538" t="s">
        <v>129</v>
      </c>
      <c r="B7" s="557">
        <v>0.94362650143363369</v>
      </c>
      <c r="C7" s="557">
        <v>1.1490224318028224</v>
      </c>
      <c r="D7" s="557" t="s">
        <v>505</v>
      </c>
    </row>
    <row r="8" spans="1:4" x14ac:dyDescent="0.2">
      <c r="A8" s="538" t="s">
        <v>130</v>
      </c>
      <c r="B8" s="557">
        <v>1.3375220987338108</v>
      </c>
      <c r="C8" s="557">
        <v>0.84857117432397833</v>
      </c>
      <c r="D8" s="557" t="s">
        <v>505</v>
      </c>
    </row>
    <row r="9" spans="1:4" x14ac:dyDescent="0.2">
      <c r="A9" s="538" t="s">
        <v>131</v>
      </c>
      <c r="B9" s="557">
        <v>0.72929169353821288</v>
      </c>
      <c r="C9" s="557">
        <v>2.007151549061347</v>
      </c>
      <c r="D9" s="559" t="s">
        <v>505</v>
      </c>
    </row>
    <row r="10" spans="1:4" x14ac:dyDescent="0.2">
      <c r="A10" s="538" t="s">
        <v>132</v>
      </c>
      <c r="B10" s="557">
        <v>0.73253607445837599</v>
      </c>
      <c r="C10" s="557">
        <v>2.6383549683935397</v>
      </c>
      <c r="D10" s="557" t="s">
        <v>505</v>
      </c>
    </row>
    <row r="11" spans="1:4" x14ac:dyDescent="0.2">
      <c r="A11" s="538" t="s">
        <v>133</v>
      </c>
      <c r="B11" s="557">
        <v>1.6247906088891662</v>
      </c>
      <c r="C11" s="557">
        <v>1.8568982898873714</v>
      </c>
      <c r="D11" s="557" t="s">
        <v>505</v>
      </c>
    </row>
    <row r="12" spans="1:4" x14ac:dyDescent="0.2">
      <c r="A12" s="538" t="s">
        <v>134</v>
      </c>
      <c r="B12" s="557">
        <v>1.919390937018211</v>
      </c>
      <c r="C12" s="557">
        <v>2.0838889412274169</v>
      </c>
      <c r="D12" s="557" t="s">
        <v>505</v>
      </c>
    </row>
    <row r="13" spans="1:4" x14ac:dyDescent="0.2">
      <c r="A13" s="538" t="s">
        <v>135</v>
      </c>
      <c r="B13" s="557">
        <v>1.9205580962971507</v>
      </c>
      <c r="C13" s="557">
        <v>2.3468622343103647</v>
      </c>
      <c r="D13" s="557" t="s">
        <v>505</v>
      </c>
    </row>
    <row r="14" spans="1:4" x14ac:dyDescent="0.2">
      <c r="A14" s="538" t="s">
        <v>136</v>
      </c>
      <c r="B14" s="557">
        <v>1.649636985838602</v>
      </c>
      <c r="C14" s="557">
        <v>2.457878230099257</v>
      </c>
      <c r="D14" s="559" t="s">
        <v>505</v>
      </c>
    </row>
    <row r="15" spans="1:4" x14ac:dyDescent="0.2">
      <c r="A15" s="539" t="s">
        <v>137</v>
      </c>
      <c r="B15" s="445">
        <v>2.5277013103635237</v>
      </c>
      <c r="C15" s="445">
        <v>2.6304254209985727</v>
      </c>
      <c r="D15" s="560"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89" t="s">
        <v>33</v>
      </c>
      <c r="B1" s="789"/>
      <c r="C1" s="789"/>
      <c r="D1" s="106"/>
      <c r="E1" s="106"/>
      <c r="F1" s="106"/>
      <c r="G1" s="106"/>
    </row>
    <row r="2" spans="1:13" ht="14.1" customHeight="1" x14ac:dyDescent="0.2">
      <c r="A2" s="790"/>
      <c r="B2" s="790"/>
      <c r="C2" s="790"/>
      <c r="D2" s="109"/>
      <c r="E2" s="109"/>
      <c r="F2" s="109"/>
      <c r="G2" s="79" t="s">
        <v>151</v>
      </c>
    </row>
    <row r="3" spans="1:13" ht="14.1" customHeight="1" x14ac:dyDescent="0.2">
      <c r="A3" s="134"/>
      <c r="B3" s="794">
        <f>INDICE!A3</f>
        <v>46053</v>
      </c>
      <c r="C3" s="795"/>
      <c r="D3" s="795" t="s">
        <v>115</v>
      </c>
      <c r="E3" s="795"/>
      <c r="F3" s="795" t="s">
        <v>116</v>
      </c>
      <c r="G3" s="795"/>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513.58973999999989</v>
      </c>
      <c r="C5" s="115">
        <v>20.375840000000007</v>
      </c>
      <c r="D5" s="112">
        <v>513.58973999999989</v>
      </c>
      <c r="E5" s="112">
        <v>20.375840000000007</v>
      </c>
      <c r="F5" s="112">
        <v>6782.2083299999977</v>
      </c>
      <c r="G5" s="112">
        <v>271.21267999999998</v>
      </c>
      <c r="L5" s="137"/>
      <c r="M5" s="137"/>
    </row>
    <row r="6" spans="1:13" ht="14.1" customHeight="1" x14ac:dyDescent="0.2">
      <c r="A6" s="107" t="s">
        <v>192</v>
      </c>
      <c r="B6" s="112">
        <v>1294.294280000001</v>
      </c>
      <c r="C6" s="112">
        <v>373.00941999999992</v>
      </c>
      <c r="D6" s="112">
        <v>1294.294280000001</v>
      </c>
      <c r="E6" s="112">
        <v>373.00941999999992</v>
      </c>
      <c r="F6" s="112">
        <v>16954.148149999997</v>
      </c>
      <c r="G6" s="112">
        <v>5037.0070100000003</v>
      </c>
      <c r="L6" s="137"/>
      <c r="M6" s="137"/>
    </row>
    <row r="7" spans="1:13" ht="14.1" customHeight="1" x14ac:dyDescent="0.2">
      <c r="A7" s="118" t="s">
        <v>186</v>
      </c>
      <c r="B7" s="119">
        <v>1807.8840200000009</v>
      </c>
      <c r="C7" s="119">
        <v>393.3852599999999</v>
      </c>
      <c r="D7" s="119">
        <v>1807.8840200000009</v>
      </c>
      <c r="E7" s="119">
        <v>393.3852599999999</v>
      </c>
      <c r="F7" s="119">
        <v>23736.356479999995</v>
      </c>
      <c r="G7" s="119">
        <v>5308.2196899999999</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1">
        <f>INDICE!A3</f>
        <v>46053</v>
      </c>
      <c r="C3" s="781"/>
      <c r="D3" s="781">
        <f>INDICE!C3</f>
        <v>0</v>
      </c>
      <c r="E3" s="781"/>
      <c r="F3" s="91"/>
      <c r="G3" s="782" t="s">
        <v>116</v>
      </c>
      <c r="H3" s="782"/>
      <c r="I3" s="782"/>
      <c r="J3" s="782"/>
    </row>
    <row r="4" spans="1:13" x14ac:dyDescent="0.2">
      <c r="A4" s="92"/>
      <c r="B4" s="602" t="s">
        <v>143</v>
      </c>
      <c r="C4" s="602" t="s">
        <v>144</v>
      </c>
      <c r="D4" s="602" t="s">
        <v>171</v>
      </c>
      <c r="E4" s="602" t="s">
        <v>182</v>
      </c>
      <c r="F4" s="602"/>
      <c r="G4" s="602" t="s">
        <v>143</v>
      </c>
      <c r="H4" s="602" t="s">
        <v>144</v>
      </c>
      <c r="I4" s="602" t="s">
        <v>171</v>
      </c>
      <c r="J4" s="602" t="s">
        <v>182</v>
      </c>
    </row>
    <row r="5" spans="1:13" x14ac:dyDescent="0.2">
      <c r="A5" s="363" t="s">
        <v>153</v>
      </c>
      <c r="B5" s="94">
        <f>'GNA CCAA'!B5</f>
        <v>79.385210000000001</v>
      </c>
      <c r="C5" s="94">
        <f>'GNA CCAA'!C5</f>
        <v>3.0889099999999998</v>
      </c>
      <c r="D5" s="94">
        <f>'GO CCAA'!B5</f>
        <v>265.50290000000001</v>
      </c>
      <c r="E5" s="339">
        <f>SUM(B5:D5)</f>
        <v>347.97702000000004</v>
      </c>
      <c r="F5" s="94"/>
      <c r="G5" s="94">
        <f>'GNA CCAA'!F5</f>
        <v>1035.7110399999985</v>
      </c>
      <c r="H5" s="94">
        <f>'GNA CCAA'!G5</f>
        <v>43.820950000000003</v>
      </c>
      <c r="I5" s="94">
        <f>'GO CCAA'!G5</f>
        <v>3531.4363299999982</v>
      </c>
      <c r="J5" s="339">
        <f>SUM(G5:I5)</f>
        <v>4610.9683199999963</v>
      </c>
    </row>
    <row r="6" spans="1:13" x14ac:dyDescent="0.2">
      <c r="A6" s="364" t="s">
        <v>154</v>
      </c>
      <c r="B6" s="96">
        <f>'GNA CCAA'!B6</f>
        <v>14.174599999999996</v>
      </c>
      <c r="C6" s="96">
        <f>'GNA CCAA'!C6</f>
        <v>0.57129999999999981</v>
      </c>
      <c r="D6" s="96">
        <f>'GO CCAA'!B6</f>
        <v>60.476709999999983</v>
      </c>
      <c r="E6" s="341">
        <f>SUM(B6:D6)</f>
        <v>75.222609999999975</v>
      </c>
      <c r="F6" s="96"/>
      <c r="G6" s="96">
        <f>'GNA CCAA'!F6</f>
        <v>189.51536999999993</v>
      </c>
      <c r="H6" s="96">
        <f>'GNA CCAA'!G6</f>
        <v>8.2508599999999994</v>
      </c>
      <c r="I6" s="96">
        <f>'GO CCAA'!G6</f>
        <v>823.73875999999916</v>
      </c>
      <c r="J6" s="341">
        <f t="shared" ref="J6:J24" si="0">SUM(G6:I6)</f>
        <v>1021.5049899999991</v>
      </c>
    </row>
    <row r="7" spans="1:13" x14ac:dyDescent="0.2">
      <c r="A7" s="364" t="s">
        <v>155</v>
      </c>
      <c r="B7" s="96">
        <f>'GNA CCAA'!B7</f>
        <v>8.4910500000000013</v>
      </c>
      <c r="C7" s="96">
        <f>'GNA CCAA'!C7</f>
        <v>0.47314000000000001</v>
      </c>
      <c r="D7" s="96">
        <f>'GO CCAA'!B7</f>
        <v>28.805599999999998</v>
      </c>
      <c r="E7" s="341">
        <f t="shared" ref="E7:E24" si="1">SUM(B7:D7)</f>
        <v>37.76979</v>
      </c>
      <c r="F7" s="96"/>
      <c r="G7" s="96">
        <f>'GNA CCAA'!F7</f>
        <v>115.62286999999999</v>
      </c>
      <c r="H7" s="96">
        <f>'GNA CCAA'!G7</f>
        <v>6.9173099999999996</v>
      </c>
      <c r="I7" s="96">
        <f>'GO CCAA'!G7</f>
        <v>398.05997000000025</v>
      </c>
      <c r="J7" s="341">
        <f t="shared" si="0"/>
        <v>520.60015000000021</v>
      </c>
    </row>
    <row r="8" spans="1:13" x14ac:dyDescent="0.2">
      <c r="A8" s="364" t="s">
        <v>156</v>
      </c>
      <c r="B8" s="96">
        <f>'GNA CCAA'!B8</f>
        <v>15.461079999999999</v>
      </c>
      <c r="C8" s="96">
        <f>'GNA CCAA'!C8</f>
        <v>0.76702999999999999</v>
      </c>
      <c r="D8" s="96">
        <f>'GO CCAA'!B8</f>
        <v>19.807410000000001</v>
      </c>
      <c r="E8" s="341">
        <f t="shared" si="1"/>
        <v>36.035519999999998</v>
      </c>
      <c r="F8" s="96"/>
      <c r="G8" s="96">
        <f>'GNA CCAA'!F8</f>
        <v>268.0023700000001</v>
      </c>
      <c r="H8" s="96">
        <f>'GNA CCAA'!G8</f>
        <v>12.536239999999992</v>
      </c>
      <c r="I8" s="96">
        <f>'GO CCAA'!G8</f>
        <v>331.39938999999993</v>
      </c>
      <c r="J8" s="341">
        <f t="shared" si="0"/>
        <v>611.93799999999999</v>
      </c>
    </row>
    <row r="9" spans="1:13" x14ac:dyDescent="0.2">
      <c r="A9" s="364" t="s">
        <v>157</v>
      </c>
      <c r="B9" s="96">
        <f>'GNA CCAA'!B9</f>
        <v>38.261409999999998</v>
      </c>
      <c r="C9" s="96">
        <f>'GNA CCAA'!C9</f>
        <v>8.5011200000000002</v>
      </c>
      <c r="D9" s="96">
        <f>'GO CCAA'!B9</f>
        <v>51.363450000000007</v>
      </c>
      <c r="E9" s="341">
        <f t="shared" si="1"/>
        <v>98.125979999999998</v>
      </c>
      <c r="F9" s="96"/>
      <c r="G9" s="96">
        <f>'GNA CCAA'!F9</f>
        <v>454.15011000000021</v>
      </c>
      <c r="H9" s="96">
        <f>'GNA CCAA'!G9</f>
        <v>102.88869999999999</v>
      </c>
      <c r="I9" s="96">
        <f>'GO CCAA'!G9</f>
        <v>639.30985999999996</v>
      </c>
      <c r="J9" s="341">
        <f t="shared" si="0"/>
        <v>1196.3486700000003</v>
      </c>
    </row>
    <row r="10" spans="1:13" x14ac:dyDescent="0.2">
      <c r="A10" s="364" t="s">
        <v>158</v>
      </c>
      <c r="B10" s="96">
        <f>'GNA CCAA'!B10</f>
        <v>6.4803300000000004</v>
      </c>
      <c r="C10" s="96">
        <f>'GNA CCAA'!C10</f>
        <v>0.23013</v>
      </c>
      <c r="D10" s="96">
        <f>'GO CCAA'!B10</f>
        <v>21.692509999999999</v>
      </c>
      <c r="E10" s="341">
        <f t="shared" si="1"/>
        <v>28.40297</v>
      </c>
      <c r="F10" s="96"/>
      <c r="G10" s="96">
        <f>'GNA CCAA'!F10</f>
        <v>92.762620000000041</v>
      </c>
      <c r="H10" s="96">
        <f>'GNA CCAA'!G10</f>
        <v>3.8775399999999993</v>
      </c>
      <c r="I10" s="96">
        <f>'GO CCAA'!G10</f>
        <v>296.39274000000006</v>
      </c>
      <c r="J10" s="341">
        <f t="shared" si="0"/>
        <v>393.0329000000001</v>
      </c>
    </row>
    <row r="11" spans="1:13" x14ac:dyDescent="0.2">
      <c r="A11" s="364" t="s">
        <v>159</v>
      </c>
      <c r="B11" s="96">
        <f>'GNA CCAA'!B11</f>
        <v>25.39218</v>
      </c>
      <c r="C11" s="96">
        <f>'GNA CCAA'!C11</f>
        <v>1.3027899999999997</v>
      </c>
      <c r="D11" s="96">
        <f>'GO CCAA'!B11</f>
        <v>125.54522000000003</v>
      </c>
      <c r="E11" s="341">
        <f t="shared" si="1"/>
        <v>152.24019000000004</v>
      </c>
      <c r="F11" s="96"/>
      <c r="G11" s="96">
        <f>'GNA CCAA'!F11</f>
        <v>367.97556999999983</v>
      </c>
      <c r="H11" s="96">
        <f>'GNA CCAA'!G11</f>
        <v>19.376620000000027</v>
      </c>
      <c r="I11" s="96">
        <f>'GO CCAA'!G11</f>
        <v>1699.0696100000014</v>
      </c>
      <c r="J11" s="341">
        <f t="shared" si="0"/>
        <v>2086.421800000001</v>
      </c>
    </row>
    <row r="12" spans="1:13" x14ac:dyDescent="0.2">
      <c r="A12" s="364" t="s">
        <v>508</v>
      </c>
      <c r="B12" s="96">
        <f>'GNA CCAA'!B12</f>
        <v>22.399529999999995</v>
      </c>
      <c r="C12" s="96">
        <f>'GNA CCAA'!C12</f>
        <v>0.7702199999999999</v>
      </c>
      <c r="D12" s="96">
        <f>'GO CCAA'!B12</f>
        <v>94.92373000000002</v>
      </c>
      <c r="E12" s="341">
        <f t="shared" si="1"/>
        <v>118.09348000000001</v>
      </c>
      <c r="F12" s="96"/>
      <c r="G12" s="96">
        <f>'GNA CCAA'!F12</f>
        <v>291.68200000000024</v>
      </c>
      <c r="H12" s="96">
        <f>'GNA CCAA'!G12</f>
        <v>10.720859999999995</v>
      </c>
      <c r="I12" s="96">
        <f>'GO CCAA'!G12</f>
        <v>1269.339739999999</v>
      </c>
      <c r="J12" s="341">
        <f t="shared" si="0"/>
        <v>1571.7425999999991</v>
      </c>
    </row>
    <row r="13" spans="1:13" x14ac:dyDescent="0.2">
      <c r="A13" s="364" t="s">
        <v>160</v>
      </c>
      <c r="B13" s="96">
        <f>'GNA CCAA'!B13</f>
        <v>88.540549999999953</v>
      </c>
      <c r="C13" s="96">
        <f>'GNA CCAA'!C13</f>
        <v>3.9436700000000005</v>
      </c>
      <c r="D13" s="96">
        <f>'GO CCAA'!B13</f>
        <v>274.44428999999997</v>
      </c>
      <c r="E13" s="341">
        <f t="shared" si="1"/>
        <v>366.9285099999999</v>
      </c>
      <c r="F13" s="96"/>
      <c r="G13" s="96">
        <f>'GNA CCAA'!F13</f>
        <v>1178.0298999999995</v>
      </c>
      <c r="H13" s="96">
        <f>'GNA CCAA'!G13</f>
        <v>55.311</v>
      </c>
      <c r="I13" s="96">
        <f>'GO CCAA'!G13</f>
        <v>3556.7469600000009</v>
      </c>
      <c r="J13" s="341">
        <f t="shared" si="0"/>
        <v>4790.0878600000005</v>
      </c>
    </row>
    <row r="14" spans="1:13" x14ac:dyDescent="0.2">
      <c r="A14" s="364" t="s">
        <v>161</v>
      </c>
      <c r="B14" s="96">
        <f>'GNA CCAA'!B14</f>
        <v>0.44718000000000002</v>
      </c>
      <c r="C14" s="96">
        <f>'GNA CCAA'!C14</f>
        <v>5.3659999999999999E-2</v>
      </c>
      <c r="D14" s="96">
        <f>'GO CCAA'!B14</f>
        <v>0.79604999999999992</v>
      </c>
      <c r="E14" s="341">
        <f t="shared" si="1"/>
        <v>1.2968899999999999</v>
      </c>
      <c r="F14" s="96"/>
      <c r="G14" s="96">
        <f>'GNA CCAA'!F14</f>
        <v>6.0682600000000004</v>
      </c>
      <c r="H14" s="96">
        <f>'GNA CCAA'!G14</f>
        <v>0.80414999999999981</v>
      </c>
      <c r="I14" s="96">
        <f>'GO CCAA'!G14</f>
        <v>11.051920000000001</v>
      </c>
      <c r="J14" s="341">
        <f t="shared" si="0"/>
        <v>17.924330000000001</v>
      </c>
    </row>
    <row r="15" spans="1:13" x14ac:dyDescent="0.2">
      <c r="A15" s="364" t="s">
        <v>162</v>
      </c>
      <c r="B15" s="96">
        <f>'GNA CCAA'!B15</f>
        <v>57.498860000000029</v>
      </c>
      <c r="C15" s="96">
        <f>'GNA CCAA'!C15</f>
        <v>2.3041699999999996</v>
      </c>
      <c r="D15" s="96">
        <f>'GO CCAA'!B15</f>
        <v>153.48560000000001</v>
      </c>
      <c r="E15" s="341">
        <f t="shared" si="1"/>
        <v>213.28863000000004</v>
      </c>
      <c r="F15" s="96"/>
      <c r="G15" s="96">
        <f>'GNA CCAA'!F15</f>
        <v>775.97995999999864</v>
      </c>
      <c r="H15" s="96">
        <f>'GNA CCAA'!G15</f>
        <v>32.149889999999999</v>
      </c>
      <c r="I15" s="96">
        <f>'GO CCAA'!G15</f>
        <v>2027.4064199999996</v>
      </c>
      <c r="J15" s="341">
        <f t="shared" si="0"/>
        <v>2835.5362699999982</v>
      </c>
      <c r="L15" s="92"/>
      <c r="M15" s="92"/>
    </row>
    <row r="16" spans="1:13" x14ac:dyDescent="0.2">
      <c r="A16" s="364" t="s">
        <v>163</v>
      </c>
      <c r="B16" s="96">
        <f>'GNA CCAA'!B16</f>
        <v>9.9445199999999971</v>
      </c>
      <c r="C16" s="96">
        <f>'GNA CCAA'!C16</f>
        <v>0.32156999999999997</v>
      </c>
      <c r="D16" s="96">
        <f>'GO CCAA'!B16</f>
        <v>54.972970000000018</v>
      </c>
      <c r="E16" s="341">
        <f t="shared" si="1"/>
        <v>65.239060000000009</v>
      </c>
      <c r="F16" s="96"/>
      <c r="G16" s="96">
        <f>'GNA CCAA'!F16</f>
        <v>126.99687000000007</v>
      </c>
      <c r="H16" s="96">
        <f>'GNA CCAA'!G16</f>
        <v>4.1004799999999983</v>
      </c>
      <c r="I16" s="96">
        <f>'GO CCAA'!G16</f>
        <v>690.66430000000003</v>
      </c>
      <c r="J16" s="341">
        <f t="shared" si="0"/>
        <v>821.76165000000015</v>
      </c>
    </row>
    <row r="17" spans="1:10" x14ac:dyDescent="0.2">
      <c r="A17" s="364" t="s">
        <v>164</v>
      </c>
      <c r="B17" s="96">
        <f>'GNA CCAA'!B17</f>
        <v>23.774499999999996</v>
      </c>
      <c r="C17" s="96">
        <f>'GNA CCAA'!C17</f>
        <v>1.1554699999999998</v>
      </c>
      <c r="D17" s="96">
        <f>'GO CCAA'!B17</f>
        <v>100.02946</v>
      </c>
      <c r="E17" s="341">
        <f t="shared" si="1"/>
        <v>124.95943</v>
      </c>
      <c r="F17" s="96"/>
      <c r="G17" s="96">
        <f>'GNA CCAA'!F17</f>
        <v>327.61573999999979</v>
      </c>
      <c r="H17" s="96">
        <f>'GNA CCAA'!G17</f>
        <v>17.06118</v>
      </c>
      <c r="I17" s="96">
        <f>'GO CCAA'!G17</f>
        <v>1344.9116500000002</v>
      </c>
      <c r="J17" s="341">
        <f t="shared" si="0"/>
        <v>1689.5885699999999</v>
      </c>
    </row>
    <row r="18" spans="1:10" x14ac:dyDescent="0.2">
      <c r="A18" s="364" t="s">
        <v>165</v>
      </c>
      <c r="B18" s="96">
        <f>'GNA CCAA'!B18</f>
        <v>2.73461</v>
      </c>
      <c r="C18" s="96">
        <f>'GNA CCAA'!C18</f>
        <v>9.0130000000000016E-2</v>
      </c>
      <c r="D18" s="96">
        <f>'GO CCAA'!B18</f>
        <v>11.80123</v>
      </c>
      <c r="E18" s="341">
        <f t="shared" si="1"/>
        <v>14.625970000000001</v>
      </c>
      <c r="F18" s="96"/>
      <c r="G18" s="96">
        <f>'GNA CCAA'!F18</f>
        <v>35.877910000000021</v>
      </c>
      <c r="H18" s="96">
        <f>'GNA CCAA'!G18</f>
        <v>1.4243500000000002</v>
      </c>
      <c r="I18" s="96">
        <f>'GO CCAA'!G18</f>
        <v>159.73918999999995</v>
      </c>
      <c r="J18" s="341">
        <f t="shared" si="0"/>
        <v>197.04144999999997</v>
      </c>
    </row>
    <row r="19" spans="1:10" x14ac:dyDescent="0.2">
      <c r="A19" s="364" t="s">
        <v>166</v>
      </c>
      <c r="B19" s="96">
        <f>'GNA CCAA'!B19</f>
        <v>74.092819999999989</v>
      </c>
      <c r="C19" s="96">
        <f>'GNA CCAA'!C19</f>
        <v>2.512</v>
      </c>
      <c r="D19" s="96">
        <f>'GO CCAA'!B19</f>
        <v>136.59150000000002</v>
      </c>
      <c r="E19" s="341">
        <f t="shared" si="1"/>
        <v>213.19632000000001</v>
      </c>
      <c r="F19" s="96"/>
      <c r="G19" s="96">
        <f>'GNA CCAA'!F19</f>
        <v>892.01727999999957</v>
      </c>
      <c r="H19" s="96">
        <f>'GNA CCAA'!G19</f>
        <v>33.181900000000006</v>
      </c>
      <c r="I19" s="96">
        <f>'GO CCAA'!G19</f>
        <v>1749.4694099999995</v>
      </c>
      <c r="J19" s="341">
        <f t="shared" si="0"/>
        <v>2674.6685899999993</v>
      </c>
    </row>
    <row r="20" spans="1:10" x14ac:dyDescent="0.2">
      <c r="A20" s="364" t="s">
        <v>167</v>
      </c>
      <c r="B20" s="96">
        <f>'GNA CCAA'!B20</f>
        <v>0.5174399999999999</v>
      </c>
      <c r="C20" s="487">
        <f>'GNA CCAA'!C20</f>
        <v>0</v>
      </c>
      <c r="D20" s="96">
        <f>'GO CCAA'!B20</f>
        <v>0.93947999999999998</v>
      </c>
      <c r="E20" s="341">
        <f t="shared" si="1"/>
        <v>1.4569199999999998</v>
      </c>
      <c r="F20" s="96"/>
      <c r="G20" s="96">
        <f>'GNA CCAA'!F20</f>
        <v>6.9416600000000006</v>
      </c>
      <c r="H20" s="487">
        <f>'GNA CCAA'!G20</f>
        <v>0</v>
      </c>
      <c r="I20" s="96">
        <f>'GO CCAA'!G20</f>
        <v>12.60478</v>
      </c>
      <c r="J20" s="341">
        <f t="shared" si="0"/>
        <v>19.54644</v>
      </c>
    </row>
    <row r="21" spans="1:10" x14ac:dyDescent="0.2">
      <c r="A21" s="364" t="s">
        <v>168</v>
      </c>
      <c r="B21" s="96">
        <f>'GNA CCAA'!B21</f>
        <v>14.234050000000003</v>
      </c>
      <c r="C21" s="96">
        <f>'GNA CCAA'!C21</f>
        <v>0.60499999999999998</v>
      </c>
      <c r="D21" s="96">
        <f>'GO CCAA'!B21</f>
        <v>71.731059999999985</v>
      </c>
      <c r="E21" s="341">
        <f t="shared" si="1"/>
        <v>86.570109999999985</v>
      </c>
      <c r="F21" s="96"/>
      <c r="G21" s="96">
        <f>'GNA CCAA'!F21</f>
        <v>185.92346000000006</v>
      </c>
      <c r="H21" s="96">
        <f>'GNA CCAA'!G21</f>
        <v>8.2611699999999999</v>
      </c>
      <c r="I21" s="96">
        <f>'GO CCAA'!G21</f>
        <v>926.74434999999971</v>
      </c>
      <c r="J21" s="341">
        <f t="shared" si="0"/>
        <v>1120.9289799999997</v>
      </c>
    </row>
    <row r="22" spans="1:10" x14ac:dyDescent="0.2">
      <c r="A22" s="364" t="s">
        <v>169</v>
      </c>
      <c r="B22" s="96">
        <f>'GNA CCAA'!B22</f>
        <v>6.8824900000000016</v>
      </c>
      <c r="C22" s="96">
        <f>'GNA CCAA'!C22</f>
        <v>0.23971000000000001</v>
      </c>
      <c r="D22" s="96">
        <f>'GO CCAA'!B22</f>
        <v>49.452539999999992</v>
      </c>
      <c r="E22" s="341">
        <f t="shared" si="1"/>
        <v>56.574739999999991</v>
      </c>
      <c r="F22" s="96"/>
      <c r="G22" s="96">
        <f>'GNA CCAA'!F22</f>
        <v>93.274130000000014</v>
      </c>
      <c r="H22" s="96">
        <f>'GNA CCAA'!G22</f>
        <v>3.4498600000000001</v>
      </c>
      <c r="I22" s="96">
        <f>'GO CCAA'!G22</f>
        <v>649.6859199999999</v>
      </c>
      <c r="J22" s="341">
        <f t="shared" si="0"/>
        <v>746.40990999999985</v>
      </c>
    </row>
    <row r="23" spans="1:10" x14ac:dyDescent="0.2">
      <c r="A23" s="365" t="s">
        <v>170</v>
      </c>
      <c r="B23" s="96">
        <f>'GNA CCAA'!B23</f>
        <v>17.391640000000002</v>
      </c>
      <c r="C23" s="96">
        <f>'GNA CCAA'!C23</f>
        <v>0.90795999999999977</v>
      </c>
      <c r="D23" s="96">
        <f>'GO CCAA'!B23</f>
        <v>126.02728999999999</v>
      </c>
      <c r="E23" s="341">
        <f t="shared" si="1"/>
        <v>144.32688999999999</v>
      </c>
      <c r="F23" s="96"/>
      <c r="G23" s="96">
        <f>'GNA CCAA'!F23</f>
        <v>231.49596</v>
      </c>
      <c r="H23" s="96">
        <f>'GNA CCAA'!G23</f>
        <v>13.571749999999996</v>
      </c>
      <c r="I23" s="96">
        <f>'GO CCAA'!G23</f>
        <v>1645.5136599999994</v>
      </c>
      <c r="J23" s="341">
        <f t="shared" si="0"/>
        <v>1890.5813699999994</v>
      </c>
    </row>
    <row r="24" spans="1:10" x14ac:dyDescent="0.2">
      <c r="A24" s="366" t="s">
        <v>426</v>
      </c>
      <c r="B24" s="100">
        <f>'GNA CCAA'!B24</f>
        <v>506.10405000000031</v>
      </c>
      <c r="C24" s="100">
        <f>'GNA CCAA'!C24</f>
        <v>27.837979999999991</v>
      </c>
      <c r="D24" s="100">
        <f>'GO CCAA'!B24</f>
        <v>1648.3889999999994</v>
      </c>
      <c r="E24" s="100">
        <f t="shared" si="1"/>
        <v>2182.3310299999998</v>
      </c>
      <c r="F24" s="100"/>
      <c r="G24" s="100">
        <f>'GNA CCAA'!F24</f>
        <v>6675.6430799999735</v>
      </c>
      <c r="H24" s="367">
        <f>'GNA CCAA'!G24</f>
        <v>377.70480999999938</v>
      </c>
      <c r="I24" s="100">
        <f>'GO CCAA'!G24</f>
        <v>21763.284960000048</v>
      </c>
      <c r="J24" s="100">
        <f t="shared" si="0"/>
        <v>28816.63285000002</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88"/>
      <c r="F28" s="788"/>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89" priority="5" operator="between">
      <formula>0</formula>
      <formula>0.5</formula>
    </cfRule>
    <cfRule type="cellIs" dxfId="188" priority="6" operator="between">
      <formula>0</formula>
      <formula>0.49</formula>
    </cfRule>
  </conditionalFormatting>
  <conditionalFormatting sqref="E6:E23">
    <cfRule type="cellIs" dxfId="187" priority="3" operator="between">
      <formula>0</formula>
      <formula>0.5</formula>
    </cfRule>
    <cfRule type="cellIs" dxfId="186" priority="4" operator="between">
      <formula>0</formula>
      <formula>0.49</formula>
    </cfRule>
  </conditionalFormatting>
  <conditionalFormatting sqref="J6:J23">
    <cfRule type="cellIs" dxfId="185" priority="1" operator="between">
      <formula>0</formula>
      <formula>0.5</formula>
    </cfRule>
    <cfRule type="cellIs" dxfId="184"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7">
        <f>INDICE!A3</f>
        <v>46053</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554.33098000000007</v>
      </c>
      <c r="C5" s="86">
        <v>3.215793878463173</v>
      </c>
      <c r="D5" s="85">
        <v>554.33098000000007</v>
      </c>
      <c r="E5" s="86">
        <v>3.215793878463173</v>
      </c>
      <c r="F5" s="85">
        <v>7761.4829899999995</v>
      </c>
      <c r="G5" s="86">
        <v>4.5322787650212293</v>
      </c>
      <c r="H5" s="380">
        <v>99.999005225779229</v>
      </c>
    </row>
    <row r="6" spans="1:65" x14ac:dyDescent="0.2">
      <c r="A6" s="84" t="s">
        <v>141</v>
      </c>
      <c r="B6" s="341">
        <v>3.1100000000000004E-3</v>
      </c>
      <c r="C6" s="344">
        <v>62.827225130890049</v>
      </c>
      <c r="D6" s="96">
        <v>3.1100000000000004E-3</v>
      </c>
      <c r="E6" s="344">
        <v>62.827225130890049</v>
      </c>
      <c r="F6" s="96">
        <v>7.7210000000000015E-2</v>
      </c>
      <c r="G6" s="344">
        <v>-21.693711967545614</v>
      </c>
      <c r="H6" s="474">
        <v>9.9477422078102316E-4</v>
      </c>
    </row>
    <row r="7" spans="1:65" x14ac:dyDescent="0.2">
      <c r="A7" s="60" t="s">
        <v>114</v>
      </c>
      <c r="B7" s="61">
        <v>554.33409000000006</v>
      </c>
      <c r="C7" s="87">
        <v>3.2160058796920943</v>
      </c>
      <c r="D7" s="61">
        <v>554.33409000000006</v>
      </c>
      <c r="E7" s="87">
        <v>3.2160058796920943</v>
      </c>
      <c r="F7" s="61">
        <v>7761.560199999999</v>
      </c>
      <c r="G7" s="87">
        <v>4.5319305008806809</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83" priority="7" operator="between">
      <formula>0</formula>
      <formula>0.5</formula>
    </cfRule>
    <cfRule type="cellIs" dxfId="182" priority="8" operator="between">
      <formula>0</formula>
      <formula>0.49</formula>
    </cfRule>
  </conditionalFormatting>
  <conditionalFormatting sqref="D6">
    <cfRule type="cellIs" dxfId="181" priority="5" operator="between">
      <formula>0</formula>
      <formula>0.5</formula>
    </cfRule>
    <cfRule type="cellIs" dxfId="180" priority="6" operator="between">
      <formula>0</formula>
      <formula>0.49</formula>
    </cfRule>
  </conditionalFormatting>
  <conditionalFormatting sqref="F6">
    <cfRule type="cellIs" dxfId="179" priority="3" operator="between">
      <formula>0</formula>
      <formula>0.5</formula>
    </cfRule>
    <cfRule type="cellIs" dxfId="178" priority="4" operator="between">
      <formula>0</formula>
      <formula>0.49</formula>
    </cfRule>
  </conditionalFormatting>
  <conditionalFormatting sqref="H6">
    <cfRule type="cellIs" dxfId="177" priority="1" operator="between">
      <formula>0</formula>
      <formula>0.5</formula>
    </cfRule>
    <cfRule type="cellIs" dxfId="17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7">
        <f>INDICE!A3</f>
        <v>46053</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173.94452000000001</v>
      </c>
      <c r="C5" s="86">
        <v>-20.850352901605071</v>
      </c>
      <c r="D5" s="85">
        <v>173.94452000000001</v>
      </c>
      <c r="E5" s="86">
        <v>-20.850352901605071</v>
      </c>
      <c r="F5" s="85">
        <v>2416.4097899999997</v>
      </c>
      <c r="G5" s="86">
        <v>-10.607903046917146</v>
      </c>
      <c r="H5" s="380">
        <v>31.737346603057688</v>
      </c>
    </row>
    <row r="6" spans="1:65" x14ac:dyDescent="0.2">
      <c r="A6" s="84" t="s">
        <v>195</v>
      </c>
      <c r="B6" s="379">
        <v>397.56813999999997</v>
      </c>
      <c r="C6" s="86">
        <v>-10.011182278242691</v>
      </c>
      <c r="D6" s="85">
        <v>397.56813999999997</v>
      </c>
      <c r="E6" s="86">
        <v>-10.011182278242691</v>
      </c>
      <c r="F6" s="85">
        <v>5197.3640399999995</v>
      </c>
      <c r="G6" s="86">
        <v>-9.8716167841845675</v>
      </c>
      <c r="H6" s="380">
        <v>68.262653396942312</v>
      </c>
    </row>
    <row r="7" spans="1:65" x14ac:dyDescent="0.2">
      <c r="A7" s="60" t="s">
        <v>434</v>
      </c>
      <c r="B7" s="61">
        <v>571.51265999999987</v>
      </c>
      <c r="C7" s="87">
        <v>-13.611874625990406</v>
      </c>
      <c r="D7" s="61">
        <v>571.51265999999987</v>
      </c>
      <c r="E7" s="87">
        <v>-13.611874625990406</v>
      </c>
      <c r="F7" s="61">
        <v>7613.7738299999983</v>
      </c>
      <c r="G7" s="87">
        <v>-10.106604938664821</v>
      </c>
      <c r="H7" s="87">
        <v>100</v>
      </c>
    </row>
    <row r="8" spans="1:65" x14ac:dyDescent="0.2">
      <c r="A8" s="66" t="s">
        <v>423</v>
      </c>
      <c r="B8" s="419">
        <v>471.18653999999998</v>
      </c>
      <c r="C8" s="603">
        <v>-13.240278173018583</v>
      </c>
      <c r="D8" s="417">
        <v>471.18653999999998</v>
      </c>
      <c r="E8" s="603">
        <v>-13.240278173018583</v>
      </c>
      <c r="F8" s="417">
        <v>6373.4440300000015</v>
      </c>
      <c r="G8" s="603">
        <v>-10.729311067931251</v>
      </c>
      <c r="H8" s="702">
        <v>83.709395265816596</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46053</v>
      </c>
      <c r="C3" s="604" t="s">
        <v>116</v>
      </c>
    </row>
    <row r="4" spans="1:3" x14ac:dyDescent="0.2">
      <c r="A4" s="363" t="s">
        <v>153</v>
      </c>
      <c r="B4" s="339">
        <v>26.520340000000001</v>
      </c>
      <c r="C4" s="94">
        <v>339.27994000000001</v>
      </c>
    </row>
    <row r="5" spans="1:3" x14ac:dyDescent="0.2">
      <c r="A5" s="364" t="s">
        <v>154</v>
      </c>
      <c r="B5" s="341">
        <v>7.8259999999999996E-2</v>
      </c>
      <c r="C5" s="96">
        <v>1.4924999999999993</v>
      </c>
    </row>
    <row r="6" spans="1:3" x14ac:dyDescent="0.2">
      <c r="A6" s="364" t="s">
        <v>155</v>
      </c>
      <c r="B6" s="341">
        <v>0.40679999999999999</v>
      </c>
      <c r="C6" s="96">
        <v>8.2836400000000001</v>
      </c>
    </row>
    <row r="7" spans="1:3" x14ac:dyDescent="0.2">
      <c r="A7" s="364" t="s">
        <v>156</v>
      </c>
      <c r="B7" s="341">
        <v>0</v>
      </c>
      <c r="C7" s="96">
        <v>0</v>
      </c>
    </row>
    <row r="8" spans="1:3" x14ac:dyDescent="0.2">
      <c r="A8" s="364" t="s">
        <v>157</v>
      </c>
      <c r="B8" s="341">
        <v>111.20192000000002</v>
      </c>
      <c r="C8" s="96">
        <v>1679.6527300000002</v>
      </c>
    </row>
    <row r="9" spans="1:3" x14ac:dyDescent="0.2">
      <c r="A9" s="364" t="s">
        <v>158</v>
      </c>
      <c r="B9" s="341">
        <v>0.48183999999999999</v>
      </c>
      <c r="C9" s="96">
        <v>4.2637399999999994</v>
      </c>
    </row>
    <row r="10" spans="1:3" x14ac:dyDescent="0.2">
      <c r="A10" s="364" t="s">
        <v>159</v>
      </c>
      <c r="B10" s="341">
        <v>0.14398000000000002</v>
      </c>
      <c r="C10" s="96">
        <v>5.75284</v>
      </c>
    </row>
    <row r="11" spans="1:3" x14ac:dyDescent="0.2">
      <c r="A11" s="364" t="s">
        <v>508</v>
      </c>
      <c r="B11" s="341">
        <v>8.6699999999999999E-2</v>
      </c>
      <c r="C11" s="96">
        <v>2.9959599999999993</v>
      </c>
    </row>
    <row r="12" spans="1:3" x14ac:dyDescent="0.2">
      <c r="A12" s="364" t="s">
        <v>160</v>
      </c>
      <c r="B12" s="341">
        <v>19.216559999999998</v>
      </c>
      <c r="C12" s="96">
        <v>217.84298000000001</v>
      </c>
    </row>
    <row r="13" spans="1:3" x14ac:dyDescent="0.2">
      <c r="A13" s="364" t="s">
        <v>161</v>
      </c>
      <c r="B13" s="341">
        <v>4.99</v>
      </c>
      <c r="C13" s="96">
        <v>40.932000000000002</v>
      </c>
    </row>
    <row r="14" spans="1:3" x14ac:dyDescent="0.2">
      <c r="A14" s="364" t="s">
        <v>162</v>
      </c>
      <c r="B14" s="341">
        <v>0.1885</v>
      </c>
      <c r="C14" s="96">
        <v>3.9478799999999992</v>
      </c>
    </row>
    <row r="15" spans="1:3" x14ac:dyDescent="0.2">
      <c r="A15" s="364" t="s">
        <v>163</v>
      </c>
      <c r="B15" s="341">
        <v>0.13392000000000001</v>
      </c>
      <c r="C15" s="96">
        <v>2.8950300000000002</v>
      </c>
    </row>
    <row r="16" spans="1:3" x14ac:dyDescent="0.2">
      <c r="A16" s="364" t="s">
        <v>164</v>
      </c>
      <c r="B16" s="341">
        <v>3.9996600000000004</v>
      </c>
      <c r="C16" s="96">
        <v>50.55151</v>
      </c>
    </row>
    <row r="17" spans="1:3" x14ac:dyDescent="0.2">
      <c r="A17" s="364" t="s">
        <v>165</v>
      </c>
      <c r="B17" s="341">
        <v>2.554E-2</v>
      </c>
      <c r="C17" s="96">
        <v>0.58529999999999993</v>
      </c>
    </row>
    <row r="18" spans="1:3" x14ac:dyDescent="0.2">
      <c r="A18" s="364" t="s">
        <v>166</v>
      </c>
      <c r="B18" s="341">
        <v>0.22984000000000002</v>
      </c>
      <c r="C18" s="96">
        <v>3.9326600000000003</v>
      </c>
    </row>
    <row r="19" spans="1:3" x14ac:dyDescent="0.2">
      <c r="A19" s="364" t="s">
        <v>167</v>
      </c>
      <c r="B19" s="341">
        <v>5.19</v>
      </c>
      <c r="C19" s="96">
        <v>44.204999999999998</v>
      </c>
    </row>
    <row r="20" spans="1:3" x14ac:dyDescent="0.2">
      <c r="A20" s="364" t="s">
        <v>168</v>
      </c>
      <c r="B20" s="341">
        <v>0.14421999999999999</v>
      </c>
      <c r="C20" s="96">
        <v>2.3043800000000001</v>
      </c>
    </row>
    <row r="21" spans="1:3" x14ac:dyDescent="0.2">
      <c r="A21" s="364" t="s">
        <v>169</v>
      </c>
      <c r="B21" s="341">
        <v>0.61450000000000005</v>
      </c>
      <c r="C21" s="96">
        <v>3.5417400000000008</v>
      </c>
    </row>
    <row r="22" spans="1:3" x14ac:dyDescent="0.2">
      <c r="A22" s="365" t="s">
        <v>170</v>
      </c>
      <c r="B22" s="341">
        <v>0.29193999999999998</v>
      </c>
      <c r="C22" s="96">
        <v>3.9499599999999999</v>
      </c>
    </row>
    <row r="23" spans="1:3" x14ac:dyDescent="0.2">
      <c r="A23" s="366" t="s">
        <v>426</v>
      </c>
      <c r="B23" s="100">
        <v>173.94452000000001</v>
      </c>
      <c r="C23" s="100">
        <v>2416.4097900000002</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75" priority="1" stopIfTrue="1" operator="equal">
      <formula>0</formula>
    </cfRule>
  </conditionalFormatting>
  <conditionalFormatting sqref="B5:C22">
    <cfRule type="cellIs" dxfId="174" priority="3" operator="between">
      <formula>0</formula>
      <formula>0.5</formula>
    </cfRule>
    <cfRule type="cellIs" dxfId="173" priority="4" operator="between">
      <formula>0</formula>
      <formula>0.49</formula>
    </cfRule>
  </conditionalFormatting>
  <conditionalFormatting sqref="B7:C7">
    <cfRule type="cellIs" dxfId="172"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9" t="s">
        <v>0</v>
      </c>
      <c r="B1" s="769"/>
      <c r="C1" s="769"/>
      <c r="D1" s="769"/>
      <c r="E1" s="769"/>
      <c r="F1" s="769"/>
    </row>
    <row r="2" spans="1:6" ht="12.75" x14ac:dyDescent="0.2">
      <c r="A2" s="770"/>
      <c r="B2" s="770"/>
      <c r="C2" s="770"/>
      <c r="D2" s="770"/>
      <c r="E2" s="770"/>
      <c r="F2" s="770"/>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5166.8486200000016</v>
      </c>
      <c r="E5" s="289">
        <v>4736.6320900000037</v>
      </c>
      <c r="F5" s="28" t="s">
        <v>686</v>
      </c>
    </row>
    <row r="6" spans="1:6" ht="12.75" x14ac:dyDescent="0.2">
      <c r="A6" s="19" t="s">
        <v>406</v>
      </c>
      <c r="B6" s="28" t="s">
        <v>530</v>
      </c>
      <c r="C6" s="29" t="s">
        <v>47</v>
      </c>
      <c r="D6" s="30">
        <v>257.25449000000003</v>
      </c>
      <c r="E6" s="290">
        <v>204.86608000000001</v>
      </c>
      <c r="F6" s="28" t="s">
        <v>686</v>
      </c>
    </row>
    <row r="7" spans="1:6" ht="12.75" x14ac:dyDescent="0.2">
      <c r="A7" s="19" t="s">
        <v>48</v>
      </c>
      <c r="B7" s="28" t="s">
        <v>530</v>
      </c>
      <c r="C7" s="29" t="s">
        <v>47</v>
      </c>
      <c r="D7" s="30">
        <v>600.03783000000078</v>
      </c>
      <c r="E7" s="290">
        <v>534.21582000000046</v>
      </c>
      <c r="F7" s="28" t="s">
        <v>686</v>
      </c>
    </row>
    <row r="8" spans="1:6" ht="12.75" x14ac:dyDescent="0.2">
      <c r="A8" s="19" t="s">
        <v>49</v>
      </c>
      <c r="B8" s="28" t="s">
        <v>530</v>
      </c>
      <c r="C8" s="29" t="s">
        <v>47</v>
      </c>
      <c r="D8" s="30">
        <v>601.50734000000023</v>
      </c>
      <c r="E8" s="290">
        <v>554.33409000000006</v>
      </c>
      <c r="F8" s="28" t="s">
        <v>686</v>
      </c>
    </row>
    <row r="9" spans="1:6" ht="12.75" x14ac:dyDescent="0.2">
      <c r="A9" s="19" t="s">
        <v>561</v>
      </c>
      <c r="B9" s="28" t="s">
        <v>530</v>
      </c>
      <c r="C9" s="29" t="s">
        <v>47</v>
      </c>
      <c r="D9" s="30">
        <v>1841.9336900000003</v>
      </c>
      <c r="E9" s="290">
        <v>1667.3037000000024</v>
      </c>
      <c r="F9" s="28" t="s">
        <v>686</v>
      </c>
    </row>
    <row r="10" spans="1:6" ht="12.75" x14ac:dyDescent="0.2">
      <c r="A10" s="31" t="s">
        <v>50</v>
      </c>
      <c r="B10" s="32" t="s">
        <v>530</v>
      </c>
      <c r="C10" s="33" t="s">
        <v>506</v>
      </c>
      <c r="D10" s="34">
        <v>35421.769999999997</v>
      </c>
      <c r="E10" s="291">
        <v>36011.447999999997</v>
      </c>
      <c r="F10" s="32" t="s">
        <v>686</v>
      </c>
    </row>
    <row r="11" spans="1:6" ht="12.75" x14ac:dyDescent="0.2">
      <c r="A11" s="35" t="s">
        <v>51</v>
      </c>
      <c r="B11" s="36"/>
      <c r="C11" s="37"/>
      <c r="D11" s="38"/>
      <c r="E11" s="38"/>
      <c r="F11" s="449"/>
    </row>
    <row r="12" spans="1:6" ht="12.75" x14ac:dyDescent="0.2">
      <c r="A12" s="19" t="s">
        <v>52</v>
      </c>
      <c r="B12" s="28" t="s">
        <v>530</v>
      </c>
      <c r="C12" s="29" t="s">
        <v>47</v>
      </c>
      <c r="D12" s="30">
        <v>5313.8449999999993</v>
      </c>
      <c r="E12" s="290">
        <v>5061.4029099999998</v>
      </c>
      <c r="F12" s="25" t="s">
        <v>686</v>
      </c>
    </row>
    <row r="13" spans="1:6" ht="12.75" x14ac:dyDescent="0.2">
      <c r="A13" s="19" t="s">
        <v>53</v>
      </c>
      <c r="B13" s="28" t="s">
        <v>530</v>
      </c>
      <c r="C13" s="29" t="s">
        <v>54</v>
      </c>
      <c r="D13" s="30">
        <v>31214.584889999998</v>
      </c>
      <c r="E13" s="290">
        <v>34313.939889999994</v>
      </c>
      <c r="F13" s="28" t="s">
        <v>686</v>
      </c>
    </row>
    <row r="14" spans="1:6" ht="12.75" x14ac:dyDescent="0.2">
      <c r="A14" s="19" t="s">
        <v>55</v>
      </c>
      <c r="B14" s="28" t="s">
        <v>530</v>
      </c>
      <c r="C14" s="29" t="s">
        <v>56</v>
      </c>
      <c r="D14" s="39">
        <v>54.86646106977097</v>
      </c>
      <c r="E14" s="292">
        <v>56.356431244311068</v>
      </c>
      <c r="F14" s="28" t="s">
        <v>686</v>
      </c>
    </row>
    <row r="15" spans="1:6" ht="12.75" x14ac:dyDescent="0.2">
      <c r="A15" s="19" t="s">
        <v>414</v>
      </c>
      <c r="B15" s="28" t="s">
        <v>530</v>
      </c>
      <c r="C15" s="29" t="s">
        <v>47</v>
      </c>
      <c r="D15" s="30">
        <v>50.666999999999689</v>
      </c>
      <c r="E15" s="290">
        <v>-42.766999999999825</v>
      </c>
      <c r="F15" s="32" t="s">
        <v>686</v>
      </c>
    </row>
    <row r="16" spans="1:6" ht="12.75" x14ac:dyDescent="0.2">
      <c r="A16" s="23" t="s">
        <v>57</v>
      </c>
      <c r="B16" s="25"/>
      <c r="C16" s="26"/>
      <c r="D16" s="40"/>
      <c r="E16" s="40"/>
      <c r="F16" s="449"/>
    </row>
    <row r="17" spans="1:6" ht="12.75" x14ac:dyDescent="0.2">
      <c r="A17" s="24" t="s">
        <v>58</v>
      </c>
      <c r="B17" s="25" t="s">
        <v>530</v>
      </c>
      <c r="C17" s="26" t="s">
        <v>47</v>
      </c>
      <c r="D17" s="27">
        <v>5651.0150000000003</v>
      </c>
      <c r="E17" s="289">
        <v>4992.1549999999997</v>
      </c>
      <c r="F17" s="25" t="s">
        <v>686</v>
      </c>
    </row>
    <row r="18" spans="1:6" ht="12.75" x14ac:dyDescent="0.2">
      <c r="A18" s="19" t="s">
        <v>59</v>
      </c>
      <c r="B18" s="28" t="s">
        <v>530</v>
      </c>
      <c r="C18" s="29" t="s">
        <v>60</v>
      </c>
      <c r="D18" s="39">
        <v>84.010283276311512</v>
      </c>
      <c r="E18" s="292">
        <v>74.215403022157062</v>
      </c>
      <c r="F18" s="28" t="s">
        <v>686</v>
      </c>
    </row>
    <row r="19" spans="1:6" ht="12.75" x14ac:dyDescent="0.2">
      <c r="A19" s="31" t="s">
        <v>61</v>
      </c>
      <c r="B19" s="32" t="s">
        <v>530</v>
      </c>
      <c r="C19" s="41" t="s">
        <v>47</v>
      </c>
      <c r="D19" s="34">
        <v>14982.21</v>
      </c>
      <c r="E19" s="291">
        <v>15314.273999999999</v>
      </c>
      <c r="F19" s="32" t="s">
        <v>686</v>
      </c>
    </row>
    <row r="20" spans="1:6" ht="12.75" x14ac:dyDescent="0.2">
      <c r="A20" s="23" t="s">
        <v>66</v>
      </c>
      <c r="B20" s="25"/>
      <c r="C20" s="26"/>
      <c r="D20" s="27"/>
      <c r="E20" s="27"/>
      <c r="F20" s="449"/>
    </row>
    <row r="21" spans="1:6" ht="12.75" x14ac:dyDescent="0.2">
      <c r="A21" s="24" t="s">
        <v>67</v>
      </c>
      <c r="B21" s="25" t="s">
        <v>68</v>
      </c>
      <c r="C21" s="26" t="s">
        <v>69</v>
      </c>
      <c r="D21" s="43">
        <v>62.585714285714303</v>
      </c>
      <c r="E21" s="293">
        <v>66.674285714285702</v>
      </c>
      <c r="F21" s="28" t="s">
        <v>686</v>
      </c>
    </row>
    <row r="22" spans="1:6" ht="12.75" x14ac:dyDescent="0.2">
      <c r="A22" s="19" t="s">
        <v>70</v>
      </c>
      <c r="B22" s="28" t="s">
        <v>71</v>
      </c>
      <c r="C22" s="29" t="s">
        <v>72</v>
      </c>
      <c r="D22" s="44">
        <v>1.1708714285714283</v>
      </c>
      <c r="E22" s="294">
        <v>1.1738238095238096</v>
      </c>
      <c r="F22" s="28" t="s">
        <v>686</v>
      </c>
    </row>
    <row r="23" spans="1:6" ht="12.75" x14ac:dyDescent="0.2">
      <c r="A23" s="19" t="s">
        <v>73</v>
      </c>
      <c r="B23" s="28" t="s">
        <v>563</v>
      </c>
      <c r="C23" s="29" t="s">
        <v>74</v>
      </c>
      <c r="D23" s="42">
        <v>145.95634597419354</v>
      </c>
      <c r="E23" s="295">
        <v>144.20834096451614</v>
      </c>
      <c r="F23" s="28" t="s">
        <v>686</v>
      </c>
    </row>
    <row r="24" spans="1:6" ht="12.75" x14ac:dyDescent="0.2">
      <c r="A24" s="19" t="s">
        <v>75</v>
      </c>
      <c r="B24" s="28" t="s">
        <v>563</v>
      </c>
      <c r="C24" s="29" t="s">
        <v>74</v>
      </c>
      <c r="D24" s="42">
        <v>141.11006721935479</v>
      </c>
      <c r="E24" s="295">
        <v>139.0320425612903</v>
      </c>
      <c r="F24" s="28" t="s">
        <v>686</v>
      </c>
    </row>
    <row r="25" spans="1:6" ht="12.75" x14ac:dyDescent="0.2">
      <c r="A25" s="19" t="s">
        <v>76</v>
      </c>
      <c r="B25" s="28" t="s">
        <v>563</v>
      </c>
      <c r="C25" s="29" t="s">
        <v>77</v>
      </c>
      <c r="D25" s="42">
        <v>15.46</v>
      </c>
      <c r="E25" s="295">
        <v>15.58</v>
      </c>
      <c r="F25" s="28" t="s">
        <v>686</v>
      </c>
    </row>
    <row r="26" spans="1:6" ht="12.75" x14ac:dyDescent="0.2">
      <c r="A26" s="31" t="s">
        <v>616</v>
      </c>
      <c r="B26" s="32" t="s">
        <v>563</v>
      </c>
      <c r="C26" s="33" t="s">
        <v>78</v>
      </c>
      <c r="D26" s="44">
        <v>7.6348761499999993</v>
      </c>
      <c r="E26" s="294">
        <v>7.3393493799999998</v>
      </c>
      <c r="F26" s="32" t="s">
        <v>686</v>
      </c>
    </row>
    <row r="27" spans="1:6" ht="12.75" x14ac:dyDescent="0.2">
      <c r="A27" s="35" t="s">
        <v>79</v>
      </c>
      <c r="B27" s="36"/>
      <c r="C27" s="37"/>
      <c r="D27" s="38"/>
      <c r="E27" s="38"/>
      <c r="F27" s="449"/>
    </row>
    <row r="28" spans="1:6" ht="12.75" x14ac:dyDescent="0.2">
      <c r="A28" s="19" t="s">
        <v>80</v>
      </c>
      <c r="B28" s="28" t="s">
        <v>81</v>
      </c>
      <c r="C28" s="29" t="s">
        <v>415</v>
      </c>
      <c r="D28" s="45">
        <v>2.6640000000000001</v>
      </c>
      <c r="E28" s="296">
        <v>2.6</v>
      </c>
      <c r="F28" s="28" t="s">
        <v>685</v>
      </c>
    </row>
    <row r="29" spans="1:6" x14ac:dyDescent="0.2">
      <c r="A29" s="19" t="s">
        <v>82</v>
      </c>
      <c r="B29" s="28" t="s">
        <v>81</v>
      </c>
      <c r="C29" s="29" t="s">
        <v>415</v>
      </c>
      <c r="D29" s="46">
        <v>-0.3</v>
      </c>
      <c r="E29" s="297">
        <v>0.3</v>
      </c>
      <c r="F29" s="614">
        <v>46023</v>
      </c>
    </row>
    <row r="30" spans="1:6" ht="12.75" x14ac:dyDescent="0.2">
      <c r="A30" s="47" t="s">
        <v>83</v>
      </c>
      <c r="B30" s="28" t="s">
        <v>81</v>
      </c>
      <c r="C30" s="29" t="s">
        <v>415</v>
      </c>
      <c r="D30" s="46">
        <v>0.8</v>
      </c>
      <c r="E30" s="297">
        <v>-2.2000000000000002</v>
      </c>
      <c r="F30" s="614">
        <v>46023</v>
      </c>
    </row>
    <row r="31" spans="1:6" ht="12.75" x14ac:dyDescent="0.2">
      <c r="A31" s="47" t="s">
        <v>84</v>
      </c>
      <c r="B31" s="28" t="s">
        <v>81</v>
      </c>
      <c r="C31" s="29" t="s">
        <v>415</v>
      </c>
      <c r="D31" s="46">
        <v>-2</v>
      </c>
      <c r="E31" s="297">
        <v>-8.6</v>
      </c>
      <c r="F31" s="614">
        <v>46023</v>
      </c>
    </row>
    <row r="32" spans="1:6" ht="12.75" x14ac:dyDescent="0.2">
      <c r="A32" s="47" t="s">
        <v>85</v>
      </c>
      <c r="B32" s="28" t="s">
        <v>81</v>
      </c>
      <c r="C32" s="29" t="s">
        <v>415</v>
      </c>
      <c r="D32" s="46">
        <v>0.8</v>
      </c>
      <c r="E32" s="297">
        <v>-1.8</v>
      </c>
      <c r="F32" s="614">
        <v>46023</v>
      </c>
    </row>
    <row r="33" spans="1:7" ht="12.75" x14ac:dyDescent="0.2">
      <c r="A33" s="47" t="s">
        <v>86</v>
      </c>
      <c r="B33" s="28" t="s">
        <v>81</v>
      </c>
      <c r="C33" s="29" t="s">
        <v>415</v>
      </c>
      <c r="D33" s="46">
        <v>-0.8</v>
      </c>
      <c r="E33" s="297">
        <v>2</v>
      </c>
      <c r="F33" s="614">
        <v>46023</v>
      </c>
    </row>
    <row r="34" spans="1:7" ht="12.75" x14ac:dyDescent="0.2">
      <c r="A34" s="47" t="s">
        <v>87</v>
      </c>
      <c r="B34" s="28" t="s">
        <v>81</v>
      </c>
      <c r="C34" s="29" t="s">
        <v>415</v>
      </c>
      <c r="D34" s="46">
        <v>-1.6</v>
      </c>
      <c r="E34" s="297">
        <v>-2.2999999999999998</v>
      </c>
      <c r="F34" s="614">
        <v>46023</v>
      </c>
    </row>
    <row r="35" spans="1:7" ht="12.75" x14ac:dyDescent="0.2">
      <c r="A35" s="47" t="s">
        <v>88</v>
      </c>
      <c r="B35" s="28" t="s">
        <v>81</v>
      </c>
      <c r="C35" s="29" t="s">
        <v>415</v>
      </c>
      <c r="D35" s="46">
        <v>3.9</v>
      </c>
      <c r="E35" s="297">
        <v>5.6</v>
      </c>
      <c r="F35" s="614">
        <v>46023</v>
      </c>
    </row>
    <row r="36" spans="1:7" x14ac:dyDescent="0.2">
      <c r="A36" s="19" t="s">
        <v>89</v>
      </c>
      <c r="B36" s="28" t="s">
        <v>90</v>
      </c>
      <c r="C36" s="29" t="s">
        <v>415</v>
      </c>
      <c r="D36" s="46">
        <v>3.2</v>
      </c>
      <c r="E36" s="297">
        <v>3.2</v>
      </c>
      <c r="F36" s="614">
        <v>46023</v>
      </c>
    </row>
    <row r="37" spans="1:7" ht="12.75" x14ac:dyDescent="0.2">
      <c r="A37" s="19" t="s">
        <v>617</v>
      </c>
      <c r="B37" s="28" t="s">
        <v>81</v>
      </c>
      <c r="C37" s="29" t="s">
        <v>415</v>
      </c>
      <c r="D37" s="46">
        <v>0.4</v>
      </c>
      <c r="E37" s="296">
        <v>1.2</v>
      </c>
      <c r="F37" s="614">
        <v>46023</v>
      </c>
      <c r="G37" s="614"/>
    </row>
    <row r="38" spans="1:7" ht="12.75" x14ac:dyDescent="0.2">
      <c r="A38" s="31" t="s">
        <v>91</v>
      </c>
      <c r="B38" s="32" t="s">
        <v>92</v>
      </c>
      <c r="C38" s="33" t="s">
        <v>415</v>
      </c>
      <c r="D38" s="48">
        <v>-2.2000000000000002</v>
      </c>
      <c r="E38" s="668">
        <v>1.1000000000000001</v>
      </c>
      <c r="F38" s="614">
        <v>46023</v>
      </c>
    </row>
    <row r="39" spans="1:7" ht="12.75" x14ac:dyDescent="0.2">
      <c r="A39" s="35" t="s">
        <v>62</v>
      </c>
      <c r="B39" s="36"/>
      <c r="C39" s="37"/>
      <c r="D39" s="38"/>
      <c r="E39" s="38"/>
      <c r="F39" s="449"/>
    </row>
    <row r="40" spans="1:7" ht="12.75" x14ac:dyDescent="0.2">
      <c r="A40" s="19" t="s">
        <v>63</v>
      </c>
      <c r="B40" s="28" t="s">
        <v>530</v>
      </c>
      <c r="C40" s="29" t="s">
        <v>47</v>
      </c>
      <c r="D40" s="42">
        <v>0.17699999999999999</v>
      </c>
      <c r="E40" s="295">
        <v>0.154</v>
      </c>
      <c r="F40" s="28" t="s">
        <v>686</v>
      </c>
    </row>
    <row r="41" spans="1:7" ht="12.75" x14ac:dyDescent="0.2">
      <c r="A41" s="19" t="s">
        <v>50</v>
      </c>
      <c r="B41" s="28" t="s">
        <v>530</v>
      </c>
      <c r="C41" s="29" t="s">
        <v>54</v>
      </c>
      <c r="D41" s="39">
        <v>95.130200000000002</v>
      </c>
      <c r="E41" s="292">
        <v>90.233891783348</v>
      </c>
      <c r="F41" s="28" t="s">
        <v>686</v>
      </c>
    </row>
    <row r="42" spans="1:7" ht="12.75" x14ac:dyDescent="0.2">
      <c r="A42" s="19" t="s">
        <v>64</v>
      </c>
      <c r="B42" s="28" t="s">
        <v>530</v>
      </c>
      <c r="C42" s="29" t="s">
        <v>60</v>
      </c>
      <c r="D42" s="735">
        <v>3.4256858100092731E-3</v>
      </c>
      <c r="E42" s="736">
        <v>3.2512552605705935E-3</v>
      </c>
      <c r="F42" s="614">
        <v>46023</v>
      </c>
    </row>
    <row r="43" spans="1:7" ht="12.75" x14ac:dyDescent="0.2">
      <c r="A43" s="31" t="s">
        <v>65</v>
      </c>
      <c r="B43" s="32" t="s">
        <v>530</v>
      </c>
      <c r="C43" s="33" t="s">
        <v>60</v>
      </c>
      <c r="D43" s="735">
        <v>0.26856421912287276</v>
      </c>
      <c r="E43" s="736">
        <v>0.2505700181324228</v>
      </c>
      <c r="F43" s="614">
        <v>46023</v>
      </c>
    </row>
    <row r="44" spans="1:7" x14ac:dyDescent="0.2">
      <c r="A44" s="35" t="s">
        <v>93</v>
      </c>
      <c r="B44" s="36"/>
      <c r="C44" s="37"/>
      <c r="D44" s="38"/>
      <c r="E44" s="38"/>
      <c r="F44" s="449"/>
    </row>
    <row r="45" spans="1:7" ht="12.75" x14ac:dyDescent="0.2">
      <c r="A45" s="49" t="s">
        <v>94</v>
      </c>
      <c r="B45" s="28" t="s">
        <v>81</v>
      </c>
      <c r="C45" s="29" t="s">
        <v>415</v>
      </c>
      <c r="D45" s="46">
        <v>3.5712061954731942</v>
      </c>
      <c r="E45" s="297">
        <v>-1.8252086541999244</v>
      </c>
      <c r="F45" s="614">
        <v>46023</v>
      </c>
    </row>
    <row r="46" spans="1:7" ht="12.75" x14ac:dyDescent="0.2">
      <c r="A46" s="50" t="s">
        <v>95</v>
      </c>
      <c r="B46" s="28" t="s">
        <v>81</v>
      </c>
      <c r="C46" s="29" t="s">
        <v>415</v>
      </c>
      <c r="D46" s="46">
        <v>3.4087910085209083</v>
      </c>
      <c r="E46" s="297">
        <v>-0.1754888124346653</v>
      </c>
      <c r="F46" s="614">
        <v>46023</v>
      </c>
    </row>
    <row r="47" spans="1:7" ht="12.75" x14ac:dyDescent="0.2">
      <c r="A47" s="50" t="s">
        <v>96</v>
      </c>
      <c r="B47" s="28" t="s">
        <v>81</v>
      </c>
      <c r="C47" s="29" t="s">
        <v>415</v>
      </c>
      <c r="D47" s="46">
        <v>3.6485900068706503</v>
      </c>
      <c r="E47" s="297">
        <v>-4.7210809505790712</v>
      </c>
      <c r="F47" s="614">
        <v>46023</v>
      </c>
    </row>
    <row r="48" spans="1:7" ht="12.75" x14ac:dyDescent="0.2">
      <c r="A48" s="49" t="s">
        <v>97</v>
      </c>
      <c r="B48" s="28" t="s">
        <v>81</v>
      </c>
      <c r="C48" s="29" t="s">
        <v>415</v>
      </c>
      <c r="D48" s="46">
        <v>6.7508881656149242</v>
      </c>
      <c r="E48" s="297">
        <v>0.2788340482770536</v>
      </c>
      <c r="F48" s="614">
        <v>46023</v>
      </c>
    </row>
    <row r="49" spans="1:7" ht="12.75" x14ac:dyDescent="0.2">
      <c r="A49" s="299" t="s">
        <v>98</v>
      </c>
      <c r="B49" s="28" t="s">
        <v>81</v>
      </c>
      <c r="C49" s="29" t="s">
        <v>415</v>
      </c>
      <c r="D49" s="46">
        <v>0.34266773172150539</v>
      </c>
      <c r="E49" s="297">
        <v>-11.306463359798181</v>
      </c>
      <c r="F49" s="614">
        <v>46023</v>
      </c>
    </row>
    <row r="50" spans="1:7" ht="12.75" x14ac:dyDescent="0.2">
      <c r="A50" s="50" t="s">
        <v>99</v>
      </c>
      <c r="B50" s="28" t="s">
        <v>81</v>
      </c>
      <c r="C50" s="29" t="s">
        <v>415</v>
      </c>
      <c r="D50" s="46">
        <v>-3.0564416431445323</v>
      </c>
      <c r="E50" s="297">
        <v>-11.093350583672718</v>
      </c>
      <c r="F50" s="614">
        <v>46023</v>
      </c>
    </row>
    <row r="51" spans="1:7" ht="12.75" x14ac:dyDescent="0.2">
      <c r="A51" s="50" t="s">
        <v>100</v>
      </c>
      <c r="B51" s="28" t="s">
        <v>81</v>
      </c>
      <c r="C51" s="29" t="s">
        <v>415</v>
      </c>
      <c r="D51" s="46">
        <v>91.653369228487406</v>
      </c>
      <c r="E51" s="297">
        <v>-11.733758224877883</v>
      </c>
      <c r="F51" s="614">
        <v>46023</v>
      </c>
    </row>
    <row r="52" spans="1:7" ht="12.75" x14ac:dyDescent="0.2">
      <c r="A52" s="50" t="s">
        <v>101</v>
      </c>
      <c r="B52" s="28" t="s">
        <v>81</v>
      </c>
      <c r="C52" s="29" t="s">
        <v>415</v>
      </c>
      <c r="D52" s="45">
        <v>1.3275874087449624</v>
      </c>
      <c r="E52" s="296">
        <v>-13.66139415556273</v>
      </c>
      <c r="F52" s="614">
        <v>46023</v>
      </c>
    </row>
    <row r="53" spans="1:7" ht="12.75" x14ac:dyDescent="0.2">
      <c r="A53" s="49" t="s">
        <v>102</v>
      </c>
      <c r="B53" s="28" t="s">
        <v>81</v>
      </c>
      <c r="C53" s="29" t="s">
        <v>415</v>
      </c>
      <c r="D53" s="45">
        <v>-3.9560433177462877</v>
      </c>
      <c r="E53" s="296">
        <v>-2.0475741374869969</v>
      </c>
      <c r="F53" s="614">
        <v>46023</v>
      </c>
    </row>
    <row r="54" spans="1:7" ht="12.75" x14ac:dyDescent="0.2">
      <c r="A54" s="51" t="s">
        <v>103</v>
      </c>
      <c r="B54" s="32" t="s">
        <v>81</v>
      </c>
      <c r="C54" s="33" t="s">
        <v>415</v>
      </c>
      <c r="D54" s="48">
        <v>-3.74806026001797</v>
      </c>
      <c r="E54" s="298">
        <v>-8.2832546963070879</v>
      </c>
      <c r="F54" s="615">
        <v>46023</v>
      </c>
    </row>
    <row r="55" spans="1:7" ht="12.75" x14ac:dyDescent="0.2">
      <c r="F55" s="55" t="s">
        <v>570</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6"/>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7">
        <f>INDICE!A3</f>
        <v>46053</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591</v>
      </c>
      <c r="B5" s="379">
        <v>33.2345181385123</v>
      </c>
      <c r="C5" s="73">
        <v>-9.4448697041301468</v>
      </c>
      <c r="D5" s="85">
        <v>33.2345181385123</v>
      </c>
      <c r="E5" s="73">
        <v>-9.4448697041301468</v>
      </c>
      <c r="F5" s="85">
        <v>422.11151826065708</v>
      </c>
      <c r="G5" s="73">
        <v>-0.47461241186336461</v>
      </c>
      <c r="H5" s="380">
        <v>8.4158024333311978</v>
      </c>
    </row>
    <row r="6" spans="1:65" x14ac:dyDescent="0.2">
      <c r="A6" s="84" t="s">
        <v>196</v>
      </c>
      <c r="B6" s="379">
        <v>48.497</v>
      </c>
      <c r="C6" s="86">
        <v>0.72903252606654756</v>
      </c>
      <c r="D6" s="85">
        <v>48.497</v>
      </c>
      <c r="E6" s="86">
        <v>0.72903252606654756</v>
      </c>
      <c r="F6" s="85">
        <v>925.88599999999997</v>
      </c>
      <c r="G6" s="86">
        <v>9.8654990536876515</v>
      </c>
      <c r="H6" s="380">
        <v>18.459751309073791</v>
      </c>
    </row>
    <row r="7" spans="1:65" x14ac:dyDescent="0.2">
      <c r="A7" s="84" t="s">
        <v>197</v>
      </c>
      <c r="B7" s="379">
        <v>64.984999999999999</v>
      </c>
      <c r="C7" s="86">
        <v>-13.937411434398546</v>
      </c>
      <c r="D7" s="85">
        <v>64.984999999999999</v>
      </c>
      <c r="E7" s="86">
        <v>-13.937411434398546</v>
      </c>
      <c r="F7" s="85">
        <v>1097.8173900000002</v>
      </c>
      <c r="G7" s="73">
        <v>-5.8266467422866546</v>
      </c>
      <c r="H7" s="380">
        <v>21.887614676295435</v>
      </c>
    </row>
    <row r="8" spans="1:65" x14ac:dyDescent="0.2">
      <c r="A8" s="84" t="s">
        <v>592</v>
      </c>
      <c r="B8" s="379">
        <v>219.37648186148772</v>
      </c>
      <c r="C8" s="86">
        <v>-25.230844920024172</v>
      </c>
      <c r="D8" s="85">
        <v>219.37648186148772</v>
      </c>
      <c r="E8" s="86">
        <v>-25.230844920024172</v>
      </c>
      <c r="F8" s="85">
        <v>2569.886465489084</v>
      </c>
      <c r="G8" s="489">
        <v>-0.39058664948869382</v>
      </c>
      <c r="H8" s="380">
        <v>51.236831581299583</v>
      </c>
      <c r="J8" s="85"/>
    </row>
    <row r="9" spans="1:65" x14ac:dyDescent="0.2">
      <c r="A9" s="60" t="s">
        <v>198</v>
      </c>
      <c r="B9" s="61">
        <v>366.09300000000002</v>
      </c>
      <c r="C9" s="627">
        <v>-19.320289454388451</v>
      </c>
      <c r="D9" s="61">
        <v>366.09300000000002</v>
      </c>
      <c r="E9" s="87">
        <v>-19.320289454388451</v>
      </c>
      <c r="F9" s="61">
        <v>5015.7013737497409</v>
      </c>
      <c r="G9" s="87">
        <v>6.2392093603298365E-2</v>
      </c>
      <c r="H9" s="87">
        <v>100</v>
      </c>
    </row>
    <row r="10" spans="1:65" x14ac:dyDescent="0.2">
      <c r="H10" s="79" t="s">
        <v>220</v>
      </c>
    </row>
    <row r="11" spans="1:65" x14ac:dyDescent="0.2">
      <c r="A11" s="80" t="s">
        <v>475</v>
      </c>
    </row>
    <row r="12" spans="1:65" x14ac:dyDescent="0.2">
      <c r="A12" s="80" t="s">
        <v>594</v>
      </c>
    </row>
    <row r="13" spans="1:65" x14ac:dyDescent="0.2">
      <c r="A13" s="80" t="s">
        <v>593</v>
      </c>
    </row>
    <row r="14" spans="1:65" x14ac:dyDescent="0.2">
      <c r="A14" s="133" t="s">
        <v>527</v>
      </c>
    </row>
  </sheetData>
  <mergeCells count="3">
    <mergeCell ref="B3:C3"/>
    <mergeCell ref="D3:E3"/>
    <mergeCell ref="F3:H3"/>
  </mergeCells>
  <conditionalFormatting sqref="C9">
    <cfRule type="cellIs" dxfId="171" priority="11" operator="between">
      <formula>0</formula>
      <formula>0.5</formula>
    </cfRule>
    <cfRule type="cellIs" dxfId="170" priority="12" operator="between">
      <formula>0</formula>
      <formula>0.49</formula>
    </cfRule>
  </conditionalFormatting>
  <conditionalFormatting sqref="E5">
    <cfRule type="cellIs" dxfId="169" priority="1" operator="between">
      <formula>0</formula>
      <formula>0.5</formula>
    </cfRule>
    <cfRule type="cellIs" dxfId="168" priority="2" operator="between">
      <formula>0</formula>
      <formula>0.49</formula>
    </cfRule>
  </conditionalFormatting>
  <conditionalFormatting sqref="G7">
    <cfRule type="cellIs" dxfId="167" priority="3" operator="between">
      <formula>0</formula>
      <formula>0.5</formula>
    </cfRule>
    <cfRule type="cellIs" dxfId="166" priority="4"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3"/>
  <sheetViews>
    <sheetView topLeftCell="A15"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6" t="s">
        <v>447</v>
      </c>
      <c r="B3" s="796" t="s">
        <v>448</v>
      </c>
      <c r="C3" s="777">
        <f>INDICE!A3</f>
        <v>46053</v>
      </c>
      <c r="D3" s="778"/>
      <c r="E3" s="778" t="s">
        <v>115</v>
      </c>
      <c r="F3" s="778"/>
      <c r="G3" s="778" t="s">
        <v>116</v>
      </c>
      <c r="H3" s="778"/>
      <c r="I3" s="778"/>
    </row>
    <row r="4" spans="1:9" x14ac:dyDescent="0.2">
      <c r="A4" s="797"/>
      <c r="B4" s="797"/>
      <c r="C4" s="82" t="s">
        <v>47</v>
      </c>
      <c r="D4" s="82" t="s">
        <v>445</v>
      </c>
      <c r="E4" s="82" t="s">
        <v>47</v>
      </c>
      <c r="F4" s="82" t="s">
        <v>445</v>
      </c>
      <c r="G4" s="82" t="s">
        <v>47</v>
      </c>
      <c r="H4" s="83" t="s">
        <v>445</v>
      </c>
      <c r="I4" s="83" t="s">
        <v>106</v>
      </c>
    </row>
    <row r="5" spans="1:9" x14ac:dyDescent="0.2">
      <c r="A5" s="386"/>
      <c r="B5" s="390" t="s">
        <v>200</v>
      </c>
      <c r="C5" s="388">
        <v>452.36559</v>
      </c>
      <c r="D5" s="142">
        <v>79.71767875929433</v>
      </c>
      <c r="E5" s="141">
        <v>452.36559</v>
      </c>
      <c r="F5" s="518">
        <v>79.71767875929433</v>
      </c>
      <c r="G5" s="519">
        <v>3635.3584599999995</v>
      </c>
      <c r="H5" s="518">
        <v>110.08934366117391</v>
      </c>
      <c r="I5" s="391">
        <v>5.9302526323633362</v>
      </c>
    </row>
    <row r="6" spans="1:9" x14ac:dyDescent="0.2">
      <c r="A6" s="11"/>
      <c r="B6" s="11" t="s">
        <v>231</v>
      </c>
      <c r="C6" s="388">
        <v>611.57461000000001</v>
      </c>
      <c r="D6" s="142">
        <v>-18.167115361245511</v>
      </c>
      <c r="E6" s="144">
        <v>611.57461000000001</v>
      </c>
      <c r="F6" s="142">
        <v>-18.167115361245511</v>
      </c>
      <c r="G6" s="519">
        <v>9198.3894600000003</v>
      </c>
      <c r="H6" s="520">
        <v>-8.8002223014975058</v>
      </c>
      <c r="I6" s="391">
        <v>15.005060411200324</v>
      </c>
    </row>
    <row r="7" spans="1:9" x14ac:dyDescent="0.2">
      <c r="A7" s="11"/>
      <c r="B7" s="253" t="s">
        <v>201</v>
      </c>
      <c r="C7" s="388">
        <v>487.21263999999996</v>
      </c>
      <c r="D7" s="142">
        <v>-34.693537469890892</v>
      </c>
      <c r="E7" s="144">
        <v>487.21263999999996</v>
      </c>
      <c r="F7" s="142">
        <v>-34.693537469890892</v>
      </c>
      <c r="G7" s="519">
        <v>7309.7740200000007</v>
      </c>
      <c r="H7" s="521">
        <v>-11.760267422216881</v>
      </c>
      <c r="I7" s="391">
        <v>11.924217955685762</v>
      </c>
    </row>
    <row r="8" spans="1:9" x14ac:dyDescent="0.2">
      <c r="A8" s="486" t="s">
        <v>300</v>
      </c>
      <c r="B8" s="228"/>
      <c r="C8" s="146">
        <v>1551.15284</v>
      </c>
      <c r="D8" s="147">
        <v>-11.11357210379451</v>
      </c>
      <c r="E8" s="146">
        <v>1551.15284</v>
      </c>
      <c r="F8" s="522">
        <v>-11.11357210379451</v>
      </c>
      <c r="G8" s="523">
        <v>20143.521939999995</v>
      </c>
      <c r="H8" s="522">
        <v>0.21473875509963733</v>
      </c>
      <c r="I8" s="524">
        <v>32.859530999249415</v>
      </c>
    </row>
    <row r="9" spans="1:9" x14ac:dyDescent="0.2">
      <c r="A9" s="386"/>
      <c r="B9" s="11" t="s">
        <v>202</v>
      </c>
      <c r="C9" s="388">
        <v>320.79775000000006</v>
      </c>
      <c r="D9" s="695">
        <v>-61.271395365073431</v>
      </c>
      <c r="E9" s="144">
        <v>320.79775000000006</v>
      </c>
      <c r="F9" s="518">
        <v>-61.271395365073431</v>
      </c>
      <c r="G9" s="519">
        <v>7849.7246500000001</v>
      </c>
      <c r="H9" s="525">
        <v>-12.256188309144108</v>
      </c>
      <c r="I9" s="391">
        <v>12.80502343336725</v>
      </c>
    </row>
    <row r="10" spans="1:9" x14ac:dyDescent="0.2">
      <c r="A10" s="386"/>
      <c r="B10" s="11" t="s">
        <v>673</v>
      </c>
      <c r="C10" s="388">
        <v>273.00482999999997</v>
      </c>
      <c r="D10" s="142">
        <v>100.91032846270551</v>
      </c>
      <c r="E10" s="144">
        <v>273.00482999999997</v>
      </c>
      <c r="F10" s="518">
        <v>100.91032846270551</v>
      </c>
      <c r="G10" s="144">
        <v>2360.3939</v>
      </c>
      <c r="H10" s="518">
        <v>11.502427718437639</v>
      </c>
      <c r="I10" s="471">
        <v>3.8504406904867818</v>
      </c>
    </row>
    <row r="11" spans="1:9" x14ac:dyDescent="0.2">
      <c r="A11" s="11"/>
      <c r="B11" s="11" t="s">
        <v>204</v>
      </c>
      <c r="C11" s="388">
        <v>0</v>
      </c>
      <c r="D11" s="142">
        <v>-100</v>
      </c>
      <c r="E11" s="144">
        <v>0</v>
      </c>
      <c r="F11" s="526">
        <v>-100</v>
      </c>
      <c r="G11" s="144">
        <v>446.26317999999998</v>
      </c>
      <c r="H11" s="526">
        <v>-85.233002213359512</v>
      </c>
      <c r="I11" s="496">
        <v>0.72797591407858964</v>
      </c>
    </row>
    <row r="12" spans="1:9" x14ac:dyDescent="0.2">
      <c r="A12" s="486" t="s">
        <v>579</v>
      </c>
      <c r="B12" s="228"/>
      <c r="C12" s="146">
        <v>593.80258000000003</v>
      </c>
      <c r="D12" s="147">
        <v>-52.982425868402629</v>
      </c>
      <c r="E12" s="146">
        <v>593.80258000000003</v>
      </c>
      <c r="F12" s="522">
        <v>-52.982425868402629</v>
      </c>
      <c r="G12" s="523">
        <v>10656.381729999999</v>
      </c>
      <c r="H12" s="522">
        <v>-24.342959159606316</v>
      </c>
      <c r="I12" s="524">
        <v>17.383440037932623</v>
      </c>
    </row>
    <row r="13" spans="1:9" x14ac:dyDescent="0.2">
      <c r="A13" s="387"/>
      <c r="B13" s="389" t="s">
        <v>624</v>
      </c>
      <c r="C13" s="388">
        <v>17.453019999999999</v>
      </c>
      <c r="D13" s="142">
        <v>-58.927247679261555</v>
      </c>
      <c r="E13" s="144">
        <v>17.453019999999999</v>
      </c>
      <c r="F13" s="526">
        <v>-58.927247679261555</v>
      </c>
      <c r="G13" s="144">
        <v>370.20891000000006</v>
      </c>
      <c r="H13" s="526">
        <v>50.000340349144757</v>
      </c>
      <c r="I13" s="471">
        <v>0.60391083498595688</v>
      </c>
    </row>
    <row r="14" spans="1:9" x14ac:dyDescent="0.2">
      <c r="A14" s="387"/>
      <c r="B14" s="389" t="s">
        <v>529</v>
      </c>
      <c r="C14" s="388">
        <v>0</v>
      </c>
      <c r="D14" s="142" t="s">
        <v>142</v>
      </c>
      <c r="E14" s="144">
        <v>0</v>
      </c>
      <c r="F14" s="526" t="s">
        <v>142</v>
      </c>
      <c r="G14" s="144">
        <v>82.614130000000003</v>
      </c>
      <c r="H14" s="526">
        <v>-68.117047847199814</v>
      </c>
      <c r="I14" s="471">
        <v>0.13476598450841817</v>
      </c>
    </row>
    <row r="15" spans="1:9" x14ac:dyDescent="0.2">
      <c r="A15" s="387"/>
      <c r="B15" s="389" t="s">
        <v>206</v>
      </c>
      <c r="C15" s="388">
        <v>26.691770000000002</v>
      </c>
      <c r="D15" s="142">
        <v>-51.004641125911746</v>
      </c>
      <c r="E15" s="144">
        <v>26.691770000000002</v>
      </c>
      <c r="F15" s="526">
        <v>-51.004641125911746</v>
      </c>
      <c r="G15" s="144">
        <v>461.59505000000001</v>
      </c>
      <c r="H15" s="526">
        <v>-11.695558910454618</v>
      </c>
      <c r="I15" s="470">
        <v>0.75298633971528262</v>
      </c>
    </row>
    <row r="16" spans="1:9" x14ac:dyDescent="0.2">
      <c r="A16" s="387"/>
      <c r="B16" s="389" t="s">
        <v>557</v>
      </c>
      <c r="C16" s="388">
        <v>131.14545000000001</v>
      </c>
      <c r="D16" s="142">
        <v>54.564999636409041</v>
      </c>
      <c r="E16" s="144">
        <v>131.14545000000001</v>
      </c>
      <c r="F16" s="526">
        <v>54.564999636409041</v>
      </c>
      <c r="G16" s="144">
        <v>2679.7341000000001</v>
      </c>
      <c r="H16" s="526">
        <v>12.65891938663844</v>
      </c>
      <c r="I16" s="470">
        <v>4.3713709047989724</v>
      </c>
    </row>
    <row r="17" spans="1:9" x14ac:dyDescent="0.2">
      <c r="A17" s="387"/>
      <c r="B17" s="389" t="s">
        <v>207</v>
      </c>
      <c r="C17" s="388">
        <v>0</v>
      </c>
      <c r="D17" s="142">
        <v>-100</v>
      </c>
      <c r="E17" s="144">
        <v>0</v>
      </c>
      <c r="F17" s="526">
        <v>-100</v>
      </c>
      <c r="G17" s="519">
        <v>537.54214000000002</v>
      </c>
      <c r="H17" s="526">
        <v>-53.680237965128228</v>
      </c>
      <c r="I17" s="391">
        <v>0.87687657924693951</v>
      </c>
    </row>
    <row r="18" spans="1:9" x14ac:dyDescent="0.2">
      <c r="A18" s="387"/>
      <c r="B18" s="389" t="s">
        <v>208</v>
      </c>
      <c r="C18" s="388">
        <v>61.338889999999999</v>
      </c>
      <c r="D18" s="73">
        <v>-8.3169564385560015</v>
      </c>
      <c r="E18" s="144">
        <v>61.338889999999999</v>
      </c>
      <c r="F18" s="73">
        <v>-8.3169564385560015</v>
      </c>
      <c r="G18" s="519">
        <v>557.83180000000004</v>
      </c>
      <c r="H18" s="526">
        <v>82.01713806733423</v>
      </c>
      <c r="I18" s="391">
        <v>0.90997450093710397</v>
      </c>
    </row>
    <row r="19" spans="1:9" x14ac:dyDescent="0.2">
      <c r="A19" s="486" t="s">
        <v>438</v>
      </c>
      <c r="B19" s="228"/>
      <c r="C19" s="146">
        <v>236.62913</v>
      </c>
      <c r="D19" s="147">
        <v>-22.256345783808111</v>
      </c>
      <c r="E19" s="146">
        <v>236.62913</v>
      </c>
      <c r="F19" s="522">
        <v>-22.256345783808111</v>
      </c>
      <c r="G19" s="523">
        <v>4689.5261300000002</v>
      </c>
      <c r="H19" s="522">
        <v>-3.7898784705423032</v>
      </c>
      <c r="I19" s="524">
        <v>7.6498851441926741</v>
      </c>
    </row>
    <row r="20" spans="1:9" x14ac:dyDescent="0.2">
      <c r="A20" s="387"/>
      <c r="B20" s="389" t="s">
        <v>210</v>
      </c>
      <c r="C20" s="388">
        <v>222.37496000000002</v>
      </c>
      <c r="D20" s="142">
        <v>-38.981408197673325</v>
      </c>
      <c r="E20" s="144">
        <v>222.37496000000002</v>
      </c>
      <c r="F20" s="526">
        <v>-38.981408197673325</v>
      </c>
      <c r="G20" s="144">
        <v>3463.5336099999995</v>
      </c>
      <c r="H20" s="526">
        <v>-3.0091302457070301</v>
      </c>
      <c r="I20" s="471">
        <v>5.6499598413690935</v>
      </c>
    </row>
    <row r="21" spans="1:9" x14ac:dyDescent="0.2">
      <c r="A21" s="387"/>
      <c r="B21" s="389" t="s">
        <v>211</v>
      </c>
      <c r="C21" s="388">
        <v>424.92615999999998</v>
      </c>
      <c r="D21" s="142" t="s">
        <v>142</v>
      </c>
      <c r="E21" s="144">
        <v>424.92615999999998</v>
      </c>
      <c r="F21" s="526" t="s">
        <v>142</v>
      </c>
      <c r="G21" s="144">
        <v>3392.4698000000003</v>
      </c>
      <c r="H21" s="526">
        <v>77.196387844157954</v>
      </c>
      <c r="I21" s="471">
        <v>5.5340355519337496</v>
      </c>
    </row>
    <row r="22" spans="1:9" x14ac:dyDescent="0.2">
      <c r="A22" s="486" t="s">
        <v>337</v>
      </c>
      <c r="B22" s="228"/>
      <c r="C22" s="146">
        <v>647.30111999999997</v>
      </c>
      <c r="D22" s="147">
        <v>77.616233475517532</v>
      </c>
      <c r="E22" s="146">
        <v>647.30111999999997</v>
      </c>
      <c r="F22" s="522">
        <v>77.616233475517532</v>
      </c>
      <c r="G22" s="523">
        <v>6856.0034100000003</v>
      </c>
      <c r="H22" s="522">
        <v>24.983776089416036</v>
      </c>
      <c r="I22" s="524">
        <v>11.183995393302844</v>
      </c>
    </row>
    <row r="23" spans="1:9" x14ac:dyDescent="0.2">
      <c r="A23" s="387"/>
      <c r="B23" s="389" t="s">
        <v>212</v>
      </c>
      <c r="C23" s="388">
        <v>259.90075999999999</v>
      </c>
      <c r="D23" s="142">
        <v>99.959146596245944</v>
      </c>
      <c r="E23" s="144">
        <v>259.90075999999999</v>
      </c>
      <c r="F23" s="526">
        <v>99.959146596245944</v>
      </c>
      <c r="G23" s="144">
        <v>1686.0264399999999</v>
      </c>
      <c r="H23" s="526">
        <v>-52.042554642015624</v>
      </c>
      <c r="I23" s="471">
        <v>2.7503650173865348</v>
      </c>
    </row>
    <row r="24" spans="1:9" x14ac:dyDescent="0.2">
      <c r="A24" s="387"/>
      <c r="B24" s="389" t="s">
        <v>213</v>
      </c>
      <c r="C24" s="388">
        <v>196.38344000000001</v>
      </c>
      <c r="D24" s="142">
        <v>-16.372388194635075</v>
      </c>
      <c r="E24" s="144">
        <v>196.38344000000001</v>
      </c>
      <c r="F24" s="526">
        <v>-16.372388194635075</v>
      </c>
      <c r="G24" s="144">
        <v>3712.8506200000006</v>
      </c>
      <c r="H24" s="526">
        <v>42.986134512248896</v>
      </c>
      <c r="I24" s="471">
        <v>6.0566632988447733</v>
      </c>
    </row>
    <row r="25" spans="1:9" x14ac:dyDescent="0.2">
      <c r="A25" s="631"/>
      <c r="B25" s="389" t="s">
        <v>214</v>
      </c>
      <c r="C25" s="388">
        <v>129.73182</v>
      </c>
      <c r="D25" s="142" t="s">
        <v>142</v>
      </c>
      <c r="E25" s="144">
        <v>129.73182</v>
      </c>
      <c r="F25" s="526" t="s">
        <v>142</v>
      </c>
      <c r="G25" s="144">
        <v>206.95150000000001</v>
      </c>
      <c r="H25" s="526" t="s">
        <v>142</v>
      </c>
      <c r="I25" s="471">
        <v>0.33759385522783941</v>
      </c>
    </row>
    <row r="26" spans="1:9" x14ac:dyDescent="0.2">
      <c r="A26" s="631"/>
      <c r="B26" s="389" t="s">
        <v>667</v>
      </c>
      <c r="C26" s="388">
        <v>0</v>
      </c>
      <c r="D26" s="142" t="s">
        <v>142</v>
      </c>
      <c r="E26" s="144">
        <v>0</v>
      </c>
      <c r="F26" s="526" t="s">
        <v>142</v>
      </c>
      <c r="G26" s="144">
        <v>68.596040000000002</v>
      </c>
      <c r="H26" s="526" t="s">
        <v>142</v>
      </c>
      <c r="I26" s="471">
        <v>0.11189868929175717</v>
      </c>
    </row>
    <row r="27" spans="1:9" x14ac:dyDescent="0.2">
      <c r="A27" s="387"/>
      <c r="B27" s="389" t="s">
        <v>215</v>
      </c>
      <c r="C27" s="388">
        <v>0</v>
      </c>
      <c r="D27" s="142" t="s">
        <v>142</v>
      </c>
      <c r="E27" s="144">
        <v>0</v>
      </c>
      <c r="F27" s="142" t="s">
        <v>142</v>
      </c>
      <c r="G27" s="144">
        <v>71.214129999999997</v>
      </c>
      <c r="H27" s="142" t="s">
        <v>142</v>
      </c>
      <c r="I27" s="496">
        <v>0.11616950200117677</v>
      </c>
    </row>
    <row r="28" spans="1:9" x14ac:dyDescent="0.2">
      <c r="A28" s="387"/>
      <c r="B28" s="389" t="s">
        <v>599</v>
      </c>
      <c r="C28" s="388">
        <v>0</v>
      </c>
      <c r="D28" s="142">
        <v>-100</v>
      </c>
      <c r="E28" s="144">
        <v>0</v>
      </c>
      <c r="F28" s="142">
        <v>-100</v>
      </c>
      <c r="G28" s="144">
        <v>145.63866999999999</v>
      </c>
      <c r="H28" s="142">
        <v>-45.080999666161532</v>
      </c>
      <c r="I28" s="496">
        <v>0.23757605079235991</v>
      </c>
    </row>
    <row r="29" spans="1:9" x14ac:dyDescent="0.2">
      <c r="A29" s="387"/>
      <c r="B29" s="389" t="s">
        <v>628</v>
      </c>
      <c r="C29" s="388">
        <v>0</v>
      </c>
      <c r="D29" s="142" t="s">
        <v>142</v>
      </c>
      <c r="E29" s="144">
        <v>0</v>
      </c>
      <c r="F29" s="142" t="s">
        <v>142</v>
      </c>
      <c r="G29" s="144">
        <v>124.07404</v>
      </c>
      <c r="H29" s="142">
        <v>-51.204419531424293</v>
      </c>
      <c r="I29" s="471">
        <v>0.20239830828620792</v>
      </c>
    </row>
    <row r="30" spans="1:9" x14ac:dyDescent="0.2">
      <c r="A30" s="387"/>
      <c r="B30" s="389" t="s">
        <v>541</v>
      </c>
      <c r="C30" s="388">
        <v>138.53200000000001</v>
      </c>
      <c r="D30" s="142">
        <v>-49.00935924060709</v>
      </c>
      <c r="E30" s="144">
        <v>138.53200000000001</v>
      </c>
      <c r="F30" s="142">
        <v>-49.00935924060709</v>
      </c>
      <c r="G30" s="144">
        <v>836.61752000000001</v>
      </c>
      <c r="H30" s="142">
        <v>-36.928782823975951</v>
      </c>
      <c r="I30" s="471">
        <v>1.3647493926255865</v>
      </c>
    </row>
    <row r="31" spans="1:9" x14ac:dyDescent="0.2">
      <c r="A31" s="387"/>
      <c r="B31" s="389" t="s">
        <v>216</v>
      </c>
      <c r="C31" s="388">
        <v>477.91198999999989</v>
      </c>
      <c r="D31" s="142">
        <v>76.674190873578155</v>
      </c>
      <c r="E31" s="144">
        <v>477.91198999999989</v>
      </c>
      <c r="F31" s="142">
        <v>76.674190873578155</v>
      </c>
      <c r="G31" s="144">
        <v>4647.1783299999997</v>
      </c>
      <c r="H31" s="142">
        <v>24.537178833098025</v>
      </c>
      <c r="I31" s="471">
        <v>7.5808044317435357</v>
      </c>
    </row>
    <row r="32" spans="1:9" x14ac:dyDescent="0.2">
      <c r="A32" s="387"/>
      <c r="B32" s="389" t="s">
        <v>217</v>
      </c>
      <c r="C32" s="388">
        <v>807.60659999999996</v>
      </c>
      <c r="D32" s="142">
        <v>153.58555616610406</v>
      </c>
      <c r="E32" s="144">
        <v>807.60659999999996</v>
      </c>
      <c r="F32" s="73">
        <v>153.58555616610406</v>
      </c>
      <c r="G32" s="144">
        <v>6725.4195599999994</v>
      </c>
      <c r="H32" s="526">
        <v>-3.9028326293060784</v>
      </c>
      <c r="I32" s="471">
        <v>10.970977824684137</v>
      </c>
    </row>
    <row r="33" spans="1:9" x14ac:dyDescent="0.2">
      <c r="A33" s="631"/>
      <c r="B33" s="389" t="s">
        <v>656</v>
      </c>
      <c r="C33" s="388">
        <v>0</v>
      </c>
      <c r="D33" s="142">
        <v>-100</v>
      </c>
      <c r="E33" s="144">
        <v>0</v>
      </c>
      <c r="F33" s="73">
        <v>-100</v>
      </c>
      <c r="G33" s="144">
        <v>663.81476999999995</v>
      </c>
      <c r="H33" s="526">
        <v>142.53258671397467</v>
      </c>
      <c r="I33" s="471">
        <v>1.0828613823117084</v>
      </c>
    </row>
    <row r="34" spans="1:9" x14ac:dyDescent="0.2">
      <c r="A34" s="631"/>
      <c r="B34" s="389" t="s">
        <v>218</v>
      </c>
      <c r="C34" s="388">
        <v>22.45063</v>
      </c>
      <c r="D34" s="142" t="s">
        <v>142</v>
      </c>
      <c r="E34" s="144">
        <v>22.45063</v>
      </c>
      <c r="F34" s="73" t="s">
        <v>142</v>
      </c>
      <c r="G34" s="144">
        <v>68.100710000000007</v>
      </c>
      <c r="H34" s="73">
        <v>199.60954376233514</v>
      </c>
      <c r="I34" s="471">
        <v>0.11109067212681752</v>
      </c>
    </row>
    <row r="35" spans="1:9" x14ac:dyDescent="0.2">
      <c r="A35" s="486" t="s">
        <v>439</v>
      </c>
      <c r="B35" s="228"/>
      <c r="C35" s="146">
        <v>2032.5172399999997</v>
      </c>
      <c r="D35" s="147">
        <v>35.012529089639095</v>
      </c>
      <c r="E35" s="146">
        <v>2032.5172399999997</v>
      </c>
      <c r="F35" s="522">
        <v>35.012529089639095</v>
      </c>
      <c r="G35" s="523">
        <v>18956.482330000003</v>
      </c>
      <c r="H35" s="522">
        <v>-0.14916300967232754</v>
      </c>
      <c r="I35" s="524">
        <v>30.923148425322438</v>
      </c>
    </row>
    <row r="36" spans="1:9" x14ac:dyDescent="0.2">
      <c r="A36" s="150" t="s">
        <v>186</v>
      </c>
      <c r="B36" s="150"/>
      <c r="C36" s="150">
        <v>5061.4029099999998</v>
      </c>
      <c r="D36" s="664">
        <v>-2.3323271546534596</v>
      </c>
      <c r="E36" s="150">
        <v>5061.4029099999998</v>
      </c>
      <c r="F36" s="658">
        <v>-2.3323271546534596</v>
      </c>
      <c r="G36" s="150">
        <v>61301.915540000002</v>
      </c>
      <c r="H36" s="658">
        <v>-3.5072045672425478</v>
      </c>
      <c r="I36" s="659">
        <v>100</v>
      </c>
    </row>
    <row r="37" spans="1:9" x14ac:dyDescent="0.2">
      <c r="A37" s="151" t="s">
        <v>522</v>
      </c>
      <c r="B37" s="472"/>
      <c r="C37" s="152">
        <v>2267.73515</v>
      </c>
      <c r="D37" s="527">
        <v>19.210924019687369</v>
      </c>
      <c r="E37" s="152">
        <v>2267.73515</v>
      </c>
      <c r="F37" s="527">
        <v>19.210924019687369</v>
      </c>
      <c r="G37" s="152">
        <v>23369.971290000001</v>
      </c>
      <c r="H37" s="527">
        <v>-0.23904427712243692</v>
      </c>
      <c r="I37" s="528">
        <v>38.122742306071828</v>
      </c>
    </row>
    <row r="38" spans="1:9" x14ac:dyDescent="0.2">
      <c r="A38" s="151" t="s">
        <v>523</v>
      </c>
      <c r="B38" s="472"/>
      <c r="C38" s="152">
        <v>2793.6677599999998</v>
      </c>
      <c r="D38" s="527">
        <v>-14.826744632776826</v>
      </c>
      <c r="E38" s="152">
        <v>2793.6677599999998</v>
      </c>
      <c r="F38" s="527">
        <v>-14.826744632776826</v>
      </c>
      <c r="G38" s="152">
        <v>37931.944249999993</v>
      </c>
      <c r="H38" s="527">
        <v>-5.4162331419292515</v>
      </c>
      <c r="I38" s="528">
        <v>61.877257693928158</v>
      </c>
    </row>
    <row r="39" spans="1:9" x14ac:dyDescent="0.2">
      <c r="A39" s="153" t="s">
        <v>524</v>
      </c>
      <c r="B39" s="473"/>
      <c r="C39" s="154">
        <v>1639.1834999999999</v>
      </c>
      <c r="D39" s="529">
        <v>-14.72025428187246</v>
      </c>
      <c r="E39" s="154">
        <v>1639.1834999999999</v>
      </c>
      <c r="F39" s="529">
        <v>-14.72025428187246</v>
      </c>
      <c r="G39" s="154">
        <v>21700.490930000004</v>
      </c>
      <c r="H39" s="529">
        <v>-1.7635715398343978</v>
      </c>
      <c r="I39" s="530">
        <v>35.39936841914875</v>
      </c>
    </row>
    <row r="40" spans="1:9" x14ac:dyDescent="0.2">
      <c r="A40" s="153" t="s">
        <v>525</v>
      </c>
      <c r="B40" s="473"/>
      <c r="C40" s="154">
        <v>3422.2194099999997</v>
      </c>
      <c r="D40" s="529">
        <v>4.9713804310659864</v>
      </c>
      <c r="E40" s="154">
        <v>3422.2194099999997</v>
      </c>
      <c r="F40" s="529">
        <v>4.9713804310659864</v>
      </c>
      <c r="G40" s="154">
        <v>39601.424609999987</v>
      </c>
      <c r="H40" s="529">
        <v>-4.4366685240743342</v>
      </c>
      <c r="I40" s="530">
        <v>64.600631580851228</v>
      </c>
    </row>
    <row r="41" spans="1:9" x14ac:dyDescent="0.2">
      <c r="A41" s="690" t="s">
        <v>634</v>
      </c>
      <c r="B41" s="691"/>
      <c r="C41" s="703">
        <v>26.691770000000002</v>
      </c>
      <c r="D41" s="697">
        <v>-51.004641125911746</v>
      </c>
      <c r="E41" s="479">
        <v>26.691770000000002</v>
      </c>
      <c r="F41" s="692">
        <v>-51.004641125911746</v>
      </c>
      <c r="G41" s="479">
        <v>461.59505000000001</v>
      </c>
      <c r="H41" s="692">
        <v>-11.695558910454618</v>
      </c>
      <c r="I41" s="693">
        <v>0.75298633971528262</v>
      </c>
    </row>
    <row r="42" spans="1:9" s="1" customFormat="1" x14ac:dyDescent="0.2">
      <c r="B42" s="84"/>
      <c r="C42" s="84"/>
      <c r="D42" s="84"/>
      <c r="E42" s="84"/>
      <c r="F42" s="84"/>
      <c r="G42" s="84"/>
      <c r="H42" s="84"/>
      <c r="I42" s="79" t="s">
        <v>220</v>
      </c>
    </row>
    <row r="43" spans="1:9" s="1" customFormat="1" x14ac:dyDescent="0.2">
      <c r="A43" s="80" t="s">
        <v>475</v>
      </c>
      <c r="B43" s="84"/>
      <c r="C43" s="84"/>
      <c r="D43" s="84"/>
      <c r="E43" s="84"/>
      <c r="F43" s="84"/>
      <c r="G43" s="84"/>
      <c r="H43" s="84"/>
    </row>
    <row r="44" spans="1:9" s="1" customFormat="1" x14ac:dyDescent="0.2">
      <c r="A44" s="133" t="s">
        <v>527</v>
      </c>
      <c r="B44" s="84"/>
      <c r="C44" s="84"/>
      <c r="D44" s="84"/>
      <c r="E44" s="84"/>
      <c r="F44" s="84"/>
      <c r="G44" s="84"/>
    </row>
    <row r="45" spans="1:9" s="1" customFormat="1" x14ac:dyDescent="0.2">
      <c r="B45" s="84"/>
      <c r="C45" s="84"/>
      <c r="D45" s="84"/>
      <c r="E45" s="84"/>
      <c r="F45" s="84"/>
      <c r="G45" s="84"/>
      <c r="H45" s="84"/>
    </row>
    <row r="46" spans="1:9" s="1" customFormat="1" x14ac:dyDescent="0.2"/>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sheetData>
  <mergeCells count="5">
    <mergeCell ref="A3:A4"/>
    <mergeCell ref="C3:D3"/>
    <mergeCell ref="E3:F3"/>
    <mergeCell ref="G3:I3"/>
    <mergeCell ref="B3:B4"/>
  </mergeCells>
  <conditionalFormatting sqref="D9">
    <cfRule type="cellIs" dxfId="165" priority="17" operator="between">
      <formula>-0.5</formula>
      <formula>0.5</formula>
    </cfRule>
    <cfRule type="cellIs" dxfId="164" priority="18" operator="between">
      <formula>0</formula>
      <formula>0.49</formula>
    </cfRule>
  </conditionalFormatting>
  <conditionalFormatting sqref="D17:D18">
    <cfRule type="cellIs" dxfId="163" priority="41" stopIfTrue="1" operator="equal">
      <formula>0</formula>
    </cfRule>
    <cfRule type="cellIs" dxfId="162" priority="42" operator="between">
      <formula>0</formula>
      <formula>0.5</formula>
    </cfRule>
    <cfRule type="cellIs" dxfId="161" priority="43" operator="between">
      <formula>0</formula>
      <formula>0.49</formula>
    </cfRule>
  </conditionalFormatting>
  <conditionalFormatting sqref="F17:F18 F25:F34 F36">
    <cfRule type="cellIs" dxfId="160" priority="52" operator="between">
      <formula>0</formula>
      <formula>0.5</formula>
    </cfRule>
    <cfRule type="cellIs" dxfId="159" priority="53" operator="between">
      <formula>0</formula>
      <formula>0.49</formula>
    </cfRule>
  </conditionalFormatting>
  <conditionalFormatting sqref="F25:F27">
    <cfRule type="cellIs" dxfId="158" priority="6" operator="between">
      <formula>0</formula>
      <formula>0.5</formula>
    </cfRule>
    <cfRule type="cellIs" dxfId="157" priority="7" operator="between">
      <formula>0</formula>
      <formula>0.49</formula>
    </cfRule>
  </conditionalFormatting>
  <conditionalFormatting sqref="F25:F34 F17:F18 F36">
    <cfRule type="cellIs" dxfId="156" priority="51" stopIfTrue="1" operator="equal">
      <formula>0</formula>
    </cfRule>
  </conditionalFormatting>
  <conditionalFormatting sqref="H34 H36">
    <cfRule type="cellIs" dxfId="155" priority="8" stopIfTrue="1" operator="equal">
      <formula>0</formula>
    </cfRule>
    <cfRule type="cellIs" dxfId="154" priority="9" operator="between">
      <formula>0</formula>
      <formula>0.5</formula>
    </cfRule>
    <cfRule type="cellIs" dxfId="153" priority="10" operator="between">
      <formula>0</formula>
      <formula>0.49</formula>
    </cfRule>
  </conditionalFormatting>
  <conditionalFormatting sqref="I36:I38">
    <cfRule type="cellIs" dxfId="152" priority="23" operator="between">
      <formula>0.00001</formula>
      <formula>0.499</formula>
    </cfRule>
  </conditionalFormatting>
  <conditionalFormatting sqref="I36:I41">
    <cfRule type="cellIs" dxfId="151" priority="4" operator="between">
      <formula>0</formula>
      <formula>0.5</formula>
    </cfRule>
    <cfRule type="cellIs" dxfId="150" priority="5"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7">
        <f>INDICE!A3</f>
        <v>46053</v>
      </c>
      <c r="C3" s="778"/>
      <c r="D3" s="778" t="s">
        <v>115</v>
      </c>
      <c r="E3" s="778"/>
      <c r="F3" s="778" t="s">
        <v>116</v>
      </c>
      <c r="G3" s="778"/>
      <c r="H3" s="1"/>
    </row>
    <row r="4" spans="1:8" x14ac:dyDescent="0.2">
      <c r="A4" s="66"/>
      <c r="B4" s="605" t="s">
        <v>56</v>
      </c>
      <c r="C4" s="605" t="s">
        <v>445</v>
      </c>
      <c r="D4" s="605" t="s">
        <v>56</v>
      </c>
      <c r="E4" s="605" t="s">
        <v>445</v>
      </c>
      <c r="F4" s="605" t="s">
        <v>56</v>
      </c>
      <c r="G4" s="606" t="s">
        <v>445</v>
      </c>
      <c r="H4" s="1"/>
    </row>
    <row r="5" spans="1:8" x14ac:dyDescent="0.2">
      <c r="A5" s="157" t="s">
        <v>8</v>
      </c>
      <c r="B5" s="392">
        <v>56.356431244311068</v>
      </c>
      <c r="C5" s="475">
        <v>-23.528290725530823</v>
      </c>
      <c r="D5" s="392">
        <v>56.356431244311068</v>
      </c>
      <c r="E5" s="475">
        <v>-23.528290725530823</v>
      </c>
      <c r="F5" s="392">
        <v>60.829226704023348</v>
      </c>
      <c r="G5" s="475">
        <v>-18.30091129144175</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7">
        <f>INDICE!A3</f>
        <v>46053</v>
      </c>
      <c r="C3" s="778"/>
      <c r="D3" s="778" t="s">
        <v>115</v>
      </c>
      <c r="E3" s="778"/>
      <c r="F3" s="778" t="s">
        <v>116</v>
      </c>
      <c r="G3" s="778"/>
      <c r="H3" s="778"/>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92.05</v>
      </c>
      <c r="C6" s="394">
        <v>115.86192341064184</v>
      </c>
      <c r="D6" s="233">
        <v>92.05</v>
      </c>
      <c r="E6" s="394">
        <v>115.86192341064184</v>
      </c>
      <c r="F6" s="233">
        <v>1003.2729999999999</v>
      </c>
      <c r="G6" s="394">
        <v>-0.93938804506774243</v>
      </c>
      <c r="H6" s="394">
        <v>4.6111231298607276</v>
      </c>
    </row>
    <row r="7" spans="1:8" x14ac:dyDescent="0.2">
      <c r="A7" s="1" t="s">
        <v>48</v>
      </c>
      <c r="B7" s="456">
        <v>253.14999999999998</v>
      </c>
      <c r="C7" s="397">
        <v>174.22412392352271</v>
      </c>
      <c r="D7" s="456">
        <v>253.14999999999998</v>
      </c>
      <c r="E7" s="397">
        <v>174.22412392352271</v>
      </c>
      <c r="F7" s="233">
        <v>2620.5740000000001</v>
      </c>
      <c r="G7" s="394">
        <v>222.83893126761672</v>
      </c>
      <c r="H7" s="394">
        <v>12.044368167898119</v>
      </c>
    </row>
    <row r="8" spans="1:8" x14ac:dyDescent="0.2">
      <c r="A8" s="1" t="s">
        <v>49</v>
      </c>
      <c r="B8" s="456">
        <v>121.012</v>
      </c>
      <c r="C8" s="397">
        <v>-40.098407072637102</v>
      </c>
      <c r="D8" s="233">
        <v>121.012</v>
      </c>
      <c r="E8" s="394">
        <v>-40.098407072637102</v>
      </c>
      <c r="F8" s="233">
        <v>2205.4660000000003</v>
      </c>
      <c r="G8" s="394">
        <v>27.862589224012019</v>
      </c>
      <c r="H8" s="394">
        <v>10.136498525048939</v>
      </c>
    </row>
    <row r="9" spans="1:8" x14ac:dyDescent="0.2">
      <c r="A9" s="1" t="s">
        <v>122</v>
      </c>
      <c r="B9" s="456">
        <v>601.78499999999997</v>
      </c>
      <c r="C9" s="394">
        <v>-8.4349100226560232</v>
      </c>
      <c r="D9" s="233">
        <v>601.78499999999997</v>
      </c>
      <c r="E9" s="394">
        <v>-8.4349100226560232</v>
      </c>
      <c r="F9" s="233">
        <v>7592.37</v>
      </c>
      <c r="G9" s="394">
        <v>-8.8328082149260254</v>
      </c>
      <c r="H9" s="394">
        <v>34.895141120573065</v>
      </c>
    </row>
    <row r="10" spans="1:8" x14ac:dyDescent="0.2">
      <c r="A10" s="1" t="s">
        <v>123</v>
      </c>
      <c r="B10" s="456">
        <v>417.80700000000002</v>
      </c>
      <c r="C10" s="394">
        <v>-25.628136231022395</v>
      </c>
      <c r="D10" s="233">
        <v>417.80700000000002</v>
      </c>
      <c r="E10" s="394">
        <v>-25.628136231022395</v>
      </c>
      <c r="F10" s="233">
        <v>6034.0109999999995</v>
      </c>
      <c r="G10" s="394">
        <v>-3.8730763697862574</v>
      </c>
      <c r="H10" s="394">
        <v>27.732798239296841</v>
      </c>
    </row>
    <row r="11" spans="1:8" x14ac:dyDescent="0.2">
      <c r="A11" s="1" t="s">
        <v>225</v>
      </c>
      <c r="B11" s="456">
        <v>210.803</v>
      </c>
      <c r="C11" s="394">
        <v>12.136412962529505</v>
      </c>
      <c r="D11" s="233">
        <v>210.803</v>
      </c>
      <c r="E11" s="394">
        <v>12.136412962529505</v>
      </c>
      <c r="F11" s="233">
        <v>2301.9769999999999</v>
      </c>
      <c r="G11" s="394">
        <v>23.867958235310567</v>
      </c>
      <c r="H11" s="394">
        <v>10.580070817322314</v>
      </c>
    </row>
    <row r="12" spans="1:8" x14ac:dyDescent="0.2">
      <c r="A12" s="168" t="s">
        <v>226</v>
      </c>
      <c r="B12" s="457">
        <v>1696.6069999999997</v>
      </c>
      <c r="C12" s="170">
        <v>-2.7155919324115607</v>
      </c>
      <c r="D12" s="169">
        <v>1696.6069999999997</v>
      </c>
      <c r="E12" s="170">
        <v>-2.7155919324115607</v>
      </c>
      <c r="F12" s="169">
        <v>21757.670999999998</v>
      </c>
      <c r="G12" s="170">
        <v>8.7182806322184785</v>
      </c>
      <c r="H12" s="170">
        <v>100</v>
      </c>
    </row>
    <row r="13" spans="1:8" x14ac:dyDescent="0.2">
      <c r="A13" s="145" t="s">
        <v>227</v>
      </c>
      <c r="B13" s="458"/>
      <c r="C13" s="172"/>
      <c r="D13" s="171"/>
      <c r="E13" s="172"/>
      <c r="F13" s="171"/>
      <c r="G13" s="172"/>
      <c r="H13" s="172"/>
    </row>
    <row r="14" spans="1:8" x14ac:dyDescent="0.2">
      <c r="A14" s="1" t="s">
        <v>406</v>
      </c>
      <c r="B14" s="456">
        <v>33.707000000000001</v>
      </c>
      <c r="C14" s="698">
        <v>-8.4745302487238021</v>
      </c>
      <c r="D14" s="233">
        <v>33.707000000000001</v>
      </c>
      <c r="E14" s="394">
        <v>-8.4745302487238021</v>
      </c>
      <c r="F14" s="233">
        <v>495.221</v>
      </c>
      <c r="G14" s="394">
        <v>-6.2411726172219488</v>
      </c>
      <c r="H14" s="394">
        <v>2.3278025610759032</v>
      </c>
    </row>
    <row r="15" spans="1:8" x14ac:dyDescent="0.2">
      <c r="A15" s="1" t="s">
        <v>48</v>
      </c>
      <c r="B15" s="456">
        <v>457.197</v>
      </c>
      <c r="C15" s="394">
        <v>68.02721088435375</v>
      </c>
      <c r="D15" s="233">
        <v>457.197</v>
      </c>
      <c r="E15" s="394">
        <v>68.02721088435375</v>
      </c>
      <c r="F15" s="233">
        <v>5375.304000000001</v>
      </c>
      <c r="G15" s="394">
        <v>53.810566460147733</v>
      </c>
      <c r="H15" s="394">
        <v>25.266792841502173</v>
      </c>
    </row>
    <row r="16" spans="1:8" x14ac:dyDescent="0.2">
      <c r="A16" s="1" t="s">
        <v>49</v>
      </c>
      <c r="B16" s="456">
        <v>43.468999999999994</v>
      </c>
      <c r="C16" s="468">
        <v>-31.177467107867209</v>
      </c>
      <c r="D16" s="233">
        <v>43.468999999999994</v>
      </c>
      <c r="E16" s="394">
        <v>-31.177467107867209</v>
      </c>
      <c r="F16" s="233">
        <v>523.13599999999997</v>
      </c>
      <c r="G16" s="394">
        <v>23.400340619058614</v>
      </c>
      <c r="H16" s="394">
        <v>2.4590179346009227</v>
      </c>
    </row>
    <row r="17" spans="1:8" x14ac:dyDescent="0.2">
      <c r="A17" s="1" t="s">
        <v>122</v>
      </c>
      <c r="B17" s="456">
        <v>556.90300000000002</v>
      </c>
      <c r="C17" s="394">
        <v>0.95534531110357446</v>
      </c>
      <c r="D17" s="233">
        <v>556.90300000000002</v>
      </c>
      <c r="E17" s="394">
        <v>0.95534531110357446</v>
      </c>
      <c r="F17" s="233">
        <v>6792.2960000000003</v>
      </c>
      <c r="G17" s="394">
        <v>-28.61644371312418</v>
      </c>
      <c r="H17" s="394">
        <v>31.927410235805048</v>
      </c>
    </row>
    <row r="18" spans="1:8" x14ac:dyDescent="0.2">
      <c r="A18" s="1" t="s">
        <v>123</v>
      </c>
      <c r="B18" s="456">
        <v>237.06399999999999</v>
      </c>
      <c r="C18" s="394">
        <v>189.37770073972803</v>
      </c>
      <c r="D18" s="233">
        <v>237.06399999999999</v>
      </c>
      <c r="E18" s="394">
        <v>189.37770073972803</v>
      </c>
      <c r="F18" s="233">
        <v>3207.0089999999996</v>
      </c>
      <c r="G18" s="394">
        <v>26.58598132279808</v>
      </c>
      <c r="H18" s="394">
        <v>15.074651041844891</v>
      </c>
    </row>
    <row r="19" spans="1:8" x14ac:dyDescent="0.2">
      <c r="A19" s="1" t="s">
        <v>225</v>
      </c>
      <c r="B19" s="456">
        <v>325.5</v>
      </c>
      <c r="C19" s="394">
        <v>-21.415344649845601</v>
      </c>
      <c r="D19" s="233">
        <v>325.5</v>
      </c>
      <c r="E19" s="394">
        <v>-21.415344649845601</v>
      </c>
      <c r="F19" s="233">
        <v>4881.2179999999998</v>
      </c>
      <c r="G19" s="394">
        <v>-6.8234772207797469</v>
      </c>
      <c r="H19" s="394">
        <v>22.944325385171059</v>
      </c>
    </row>
    <row r="20" spans="1:8" x14ac:dyDescent="0.2">
      <c r="A20" s="173" t="s">
        <v>228</v>
      </c>
      <c r="B20" s="459">
        <v>1653.84</v>
      </c>
      <c r="C20" s="175">
        <v>16.480402072340315</v>
      </c>
      <c r="D20" s="174">
        <v>1653.84</v>
      </c>
      <c r="E20" s="175">
        <v>16.480402072340315</v>
      </c>
      <c r="F20" s="174">
        <v>21274.184000000001</v>
      </c>
      <c r="G20" s="175">
        <v>-2.1166797366807693</v>
      </c>
      <c r="H20" s="175">
        <v>100</v>
      </c>
    </row>
    <row r="21" spans="1:8" x14ac:dyDescent="0.2">
      <c r="A21" s="145" t="s">
        <v>450</v>
      </c>
      <c r="B21" s="460"/>
      <c r="C21" s="396"/>
      <c r="D21" s="395"/>
      <c r="E21" s="396"/>
      <c r="F21" s="395"/>
      <c r="G21" s="396"/>
      <c r="H21" s="396"/>
    </row>
    <row r="22" spans="1:8" x14ac:dyDescent="0.2">
      <c r="A22" s="1" t="s">
        <v>406</v>
      </c>
      <c r="B22" s="456">
        <v>-58.342999999999996</v>
      </c>
      <c r="C22" s="394">
        <v>903.319002579536</v>
      </c>
      <c r="D22" s="233">
        <v>-58.342999999999996</v>
      </c>
      <c r="E22" s="394">
        <v>903.319002579536</v>
      </c>
      <c r="F22" s="233">
        <v>-508.05199999999991</v>
      </c>
      <c r="G22" s="394">
        <v>4.8392388789952294</v>
      </c>
      <c r="H22" s="397" t="s">
        <v>451</v>
      </c>
    </row>
    <row r="23" spans="1:8" x14ac:dyDescent="0.2">
      <c r="A23" s="1" t="s">
        <v>48</v>
      </c>
      <c r="B23" s="456">
        <v>204.04700000000003</v>
      </c>
      <c r="C23" s="394">
        <v>13.496901803295128</v>
      </c>
      <c r="D23" s="233">
        <v>204.04700000000003</v>
      </c>
      <c r="E23" s="394">
        <v>13.496901803295128</v>
      </c>
      <c r="F23" s="233">
        <v>2754.7300000000009</v>
      </c>
      <c r="G23" s="394">
        <v>2.6724283160667972</v>
      </c>
      <c r="H23" s="397" t="s">
        <v>451</v>
      </c>
    </row>
    <row r="24" spans="1:8" x14ac:dyDescent="0.2">
      <c r="A24" s="1" t="s">
        <v>49</v>
      </c>
      <c r="B24" s="456">
        <v>-77.543000000000006</v>
      </c>
      <c r="C24" s="397">
        <v>-44.156218267714273</v>
      </c>
      <c r="D24" s="233">
        <v>-77.543000000000006</v>
      </c>
      <c r="E24" s="394">
        <v>-44.156218267714273</v>
      </c>
      <c r="F24" s="233">
        <v>-1682.3300000000004</v>
      </c>
      <c r="G24" s="394">
        <v>29.316693032258307</v>
      </c>
      <c r="H24" s="397" t="s">
        <v>451</v>
      </c>
    </row>
    <row r="25" spans="1:8" x14ac:dyDescent="0.2">
      <c r="A25" s="1" t="s">
        <v>122</v>
      </c>
      <c r="B25" s="456">
        <v>-44.881999999999948</v>
      </c>
      <c r="C25" s="394">
        <v>-57.493275751032392</v>
      </c>
      <c r="D25" s="233">
        <v>-44.881999999999948</v>
      </c>
      <c r="E25" s="394">
        <v>-57.493275751032392</v>
      </c>
      <c r="F25" s="233">
        <v>-800.07399999999961</v>
      </c>
      <c r="G25" s="394">
        <v>-167.38895327682158</v>
      </c>
      <c r="H25" s="397" t="s">
        <v>451</v>
      </c>
    </row>
    <row r="26" spans="1:8" x14ac:dyDescent="0.2">
      <c r="A26" s="1" t="s">
        <v>123</v>
      </c>
      <c r="B26" s="456">
        <v>-180.74300000000002</v>
      </c>
      <c r="C26" s="394">
        <v>-62.334143988129831</v>
      </c>
      <c r="D26" s="233">
        <v>-180.74300000000002</v>
      </c>
      <c r="E26" s="394">
        <v>-62.334143988129831</v>
      </c>
      <c r="F26" s="233">
        <v>-2827.002</v>
      </c>
      <c r="G26" s="394">
        <v>-24.485731365992592</v>
      </c>
      <c r="H26" s="397" t="s">
        <v>451</v>
      </c>
    </row>
    <row r="27" spans="1:8" x14ac:dyDescent="0.2">
      <c r="A27" s="1" t="s">
        <v>225</v>
      </c>
      <c r="B27" s="456">
        <v>114.697</v>
      </c>
      <c r="C27" s="394">
        <v>-49.297349866277642</v>
      </c>
      <c r="D27" s="233">
        <v>114.697</v>
      </c>
      <c r="E27" s="394">
        <v>-49.297349866277642</v>
      </c>
      <c r="F27" s="233">
        <v>2579.241</v>
      </c>
      <c r="G27" s="394">
        <v>-23.69709957737053</v>
      </c>
      <c r="H27" s="397" t="s">
        <v>451</v>
      </c>
    </row>
    <row r="28" spans="1:8" x14ac:dyDescent="0.2">
      <c r="A28" s="173" t="s">
        <v>229</v>
      </c>
      <c r="B28" s="459">
        <v>-42.766999999999825</v>
      </c>
      <c r="C28" s="175">
        <v>-86.805277025317679</v>
      </c>
      <c r="D28" s="174">
        <v>-42.766999999999825</v>
      </c>
      <c r="E28" s="175">
        <v>-86.805277025317679</v>
      </c>
      <c r="F28" s="174">
        <v>-483.48699999999735</v>
      </c>
      <c r="G28" s="175">
        <v>-128.08787587787856</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798" t="s">
        <v>447</v>
      </c>
      <c r="B3" s="796" t="s">
        <v>448</v>
      </c>
      <c r="C3" s="781">
        <f>INDICE!A3</f>
        <v>46053</v>
      </c>
      <c r="D3" s="779">
        <v>41671</v>
      </c>
      <c r="E3" s="779">
        <v>41671</v>
      </c>
      <c r="F3" s="778" t="s">
        <v>116</v>
      </c>
      <c r="G3" s="778"/>
      <c r="H3" s="778"/>
    </row>
    <row r="4" spans="1:22" x14ac:dyDescent="0.2">
      <c r="A4" s="799"/>
      <c r="B4" s="797"/>
      <c r="C4" s="82" t="s">
        <v>456</v>
      </c>
      <c r="D4" s="82" t="s">
        <v>457</v>
      </c>
      <c r="E4" s="82" t="s">
        <v>230</v>
      </c>
      <c r="F4" s="82" t="s">
        <v>456</v>
      </c>
      <c r="G4" s="82" t="s">
        <v>457</v>
      </c>
      <c r="H4" s="82" t="s">
        <v>230</v>
      </c>
    </row>
    <row r="5" spans="1:22" x14ac:dyDescent="0.2">
      <c r="A5" s="398"/>
      <c r="B5" s="531" t="s">
        <v>200</v>
      </c>
      <c r="C5" s="141">
        <v>0</v>
      </c>
      <c r="D5" s="141">
        <v>7.4960000000000004</v>
      </c>
      <c r="E5" s="177">
        <v>7.4960000000000004</v>
      </c>
      <c r="F5" s="143">
        <v>0</v>
      </c>
      <c r="G5" s="141">
        <v>223.733</v>
      </c>
      <c r="H5" s="176">
        <v>223.733</v>
      </c>
      <c r="J5" s="740"/>
      <c r="K5" s="740"/>
      <c r="L5" s="740"/>
      <c r="M5" s="740"/>
      <c r="N5" s="740"/>
      <c r="O5" s="740"/>
      <c r="P5" s="740"/>
      <c r="Q5" s="740"/>
      <c r="R5" s="740"/>
      <c r="S5" s="740"/>
      <c r="T5" s="740"/>
      <c r="U5" s="740"/>
      <c r="V5" s="740"/>
    </row>
    <row r="6" spans="1:22" x14ac:dyDescent="0.2">
      <c r="A6" s="398"/>
      <c r="B6" s="531" t="s">
        <v>231</v>
      </c>
      <c r="C6" s="141">
        <v>114.07</v>
      </c>
      <c r="D6" s="144">
        <v>74.447999999999993</v>
      </c>
      <c r="E6" s="177">
        <v>-39.622</v>
      </c>
      <c r="F6" s="143">
        <v>2104.8020000000001</v>
      </c>
      <c r="G6" s="141">
        <v>1435.7460000000001</v>
      </c>
      <c r="H6" s="177">
        <v>-669.05600000000004</v>
      </c>
      <c r="J6" s="740"/>
      <c r="K6" s="740"/>
      <c r="L6" s="740"/>
      <c r="M6" s="740"/>
      <c r="N6" s="740"/>
      <c r="O6" s="740"/>
      <c r="P6" s="740"/>
      <c r="Q6" s="740"/>
      <c r="R6" s="740"/>
      <c r="S6" s="740"/>
      <c r="T6" s="740"/>
      <c r="U6" s="740"/>
      <c r="V6" s="740"/>
    </row>
    <row r="7" spans="1:22" x14ac:dyDescent="0.2">
      <c r="A7" s="398"/>
      <c r="B7" s="647" t="s">
        <v>201</v>
      </c>
      <c r="C7" s="141">
        <v>0</v>
      </c>
      <c r="D7" s="96">
        <v>0.02</v>
      </c>
      <c r="E7" s="685">
        <v>0.02</v>
      </c>
      <c r="F7" s="143">
        <v>6.8390000000000004</v>
      </c>
      <c r="G7" s="141">
        <v>37.009</v>
      </c>
      <c r="H7" s="177">
        <v>30.17</v>
      </c>
      <c r="J7" s="740"/>
      <c r="K7" s="740"/>
      <c r="L7" s="740"/>
      <c r="M7" s="740"/>
      <c r="N7" s="740"/>
      <c r="O7" s="740"/>
      <c r="P7" s="740"/>
      <c r="Q7" s="740"/>
      <c r="R7" s="740"/>
      <c r="S7" s="740"/>
      <c r="T7" s="740"/>
      <c r="U7" s="740"/>
      <c r="V7" s="740"/>
    </row>
    <row r="8" spans="1:22" x14ac:dyDescent="0.2">
      <c r="A8" s="486" t="s">
        <v>300</v>
      </c>
      <c r="B8" s="646"/>
      <c r="C8" s="146">
        <v>114.07</v>
      </c>
      <c r="D8" s="178">
        <v>81.963999999999984</v>
      </c>
      <c r="E8" s="178">
        <v>-32.106000000000009</v>
      </c>
      <c r="F8" s="146">
        <v>2111.6410000000001</v>
      </c>
      <c r="G8" s="178">
        <v>1696.4880000000001</v>
      </c>
      <c r="H8" s="178">
        <v>-415.15300000000002</v>
      </c>
      <c r="J8" s="740"/>
      <c r="K8" s="740"/>
      <c r="L8" s="740"/>
      <c r="M8" s="740"/>
      <c r="N8" s="740"/>
      <c r="O8" s="740"/>
      <c r="P8" s="740"/>
      <c r="Q8" s="740"/>
      <c r="R8" s="740"/>
      <c r="S8" s="740"/>
      <c r="T8" s="740"/>
      <c r="U8" s="740"/>
      <c r="V8" s="740"/>
    </row>
    <row r="9" spans="1:22" x14ac:dyDescent="0.2">
      <c r="A9" s="398"/>
      <c r="B9" s="532" t="s">
        <v>202</v>
      </c>
      <c r="C9" s="144">
        <v>0</v>
      </c>
      <c r="D9" s="144">
        <v>0</v>
      </c>
      <c r="E9" s="179">
        <v>0</v>
      </c>
      <c r="F9" s="144">
        <v>26.81</v>
      </c>
      <c r="G9" s="143">
        <v>140.429</v>
      </c>
      <c r="H9" s="741">
        <v>113.619</v>
      </c>
      <c r="J9" s="740"/>
      <c r="K9" s="740"/>
      <c r="L9" s="740"/>
      <c r="M9" s="740"/>
      <c r="N9" s="740"/>
      <c r="O9" s="740"/>
      <c r="P9" s="740"/>
      <c r="Q9" s="740"/>
      <c r="R9" s="740"/>
      <c r="S9" s="740"/>
      <c r="T9" s="740"/>
      <c r="U9" s="740"/>
      <c r="V9" s="740"/>
    </row>
    <row r="10" spans="1:22" x14ac:dyDescent="0.2">
      <c r="A10" s="398"/>
      <c r="B10" s="532" t="s">
        <v>581</v>
      </c>
      <c r="C10" s="144">
        <v>0</v>
      </c>
      <c r="D10" s="141">
        <v>0</v>
      </c>
      <c r="E10" s="179">
        <v>0</v>
      </c>
      <c r="F10" s="144">
        <v>109.55199999999999</v>
      </c>
      <c r="G10" s="141">
        <v>36.996000000000002</v>
      </c>
      <c r="H10" s="179">
        <v>-72.555999999999983</v>
      </c>
      <c r="J10" s="740"/>
      <c r="K10" s="740"/>
      <c r="L10" s="740"/>
      <c r="M10" s="740"/>
      <c r="N10" s="740"/>
      <c r="O10" s="740"/>
      <c r="P10" s="740"/>
      <c r="Q10" s="740"/>
      <c r="R10" s="740"/>
      <c r="S10" s="740"/>
      <c r="T10" s="740"/>
      <c r="U10" s="740"/>
      <c r="V10" s="740"/>
    </row>
    <row r="11" spans="1:22" x14ac:dyDescent="0.2">
      <c r="A11" s="398"/>
      <c r="B11" s="647" t="s">
        <v>232</v>
      </c>
      <c r="C11" s="144">
        <v>24.123000000000001</v>
      </c>
      <c r="D11" s="144">
        <v>37.462000000000003</v>
      </c>
      <c r="E11" s="179">
        <v>13.339000000000002</v>
      </c>
      <c r="F11" s="144">
        <v>81.693000000000012</v>
      </c>
      <c r="G11" s="141">
        <v>549.02200000000016</v>
      </c>
      <c r="H11" s="177">
        <v>467.32900000000018</v>
      </c>
      <c r="J11" s="740"/>
      <c r="K11" s="740"/>
      <c r="L11" s="740"/>
      <c r="M11" s="740"/>
      <c r="N11" s="740"/>
      <c r="O11" s="740"/>
      <c r="P11" s="740"/>
      <c r="Q11" s="740"/>
      <c r="R11" s="740"/>
      <c r="S11" s="740"/>
      <c r="T11" s="740"/>
      <c r="U11" s="740"/>
      <c r="V11" s="740"/>
    </row>
    <row r="12" spans="1:22" x14ac:dyDescent="0.2">
      <c r="A12" s="631" t="s">
        <v>454</v>
      </c>
      <c r="C12" s="146">
        <v>24.123000000000001</v>
      </c>
      <c r="D12" s="146">
        <v>37.462000000000003</v>
      </c>
      <c r="E12" s="178">
        <v>13.339000000000002</v>
      </c>
      <c r="F12" s="146">
        <v>218.05500000000001</v>
      </c>
      <c r="G12" s="146">
        <v>726.44700000000012</v>
      </c>
      <c r="H12" s="178">
        <v>508.39200000000011</v>
      </c>
      <c r="J12" s="740"/>
      <c r="K12" s="740"/>
      <c r="L12" s="740"/>
      <c r="M12" s="740"/>
      <c r="N12" s="740"/>
      <c r="O12" s="740"/>
      <c r="P12" s="740"/>
      <c r="Q12" s="740"/>
      <c r="R12" s="740"/>
      <c r="S12" s="740"/>
      <c r="T12" s="740"/>
      <c r="U12" s="740"/>
      <c r="V12" s="740"/>
    </row>
    <row r="13" spans="1:22" x14ac:dyDescent="0.2">
      <c r="A13" s="649"/>
      <c r="B13" s="648" t="s">
        <v>266</v>
      </c>
      <c r="C13" s="144">
        <v>7.9880000000000004</v>
      </c>
      <c r="D13" s="141">
        <v>21.582999999999998</v>
      </c>
      <c r="E13" s="179">
        <v>13.594999999999999</v>
      </c>
      <c r="F13" s="144">
        <v>328.71800000000002</v>
      </c>
      <c r="G13" s="141">
        <v>221.76400000000001</v>
      </c>
      <c r="H13" s="179">
        <v>-106.95400000000001</v>
      </c>
      <c r="J13" s="740"/>
      <c r="K13" s="740"/>
      <c r="L13" s="740"/>
      <c r="M13" s="740"/>
      <c r="N13" s="740"/>
      <c r="O13" s="740"/>
      <c r="P13" s="740"/>
      <c r="Q13" s="740"/>
      <c r="R13" s="740"/>
      <c r="S13" s="740"/>
      <c r="T13" s="740"/>
      <c r="U13" s="740"/>
      <c r="V13" s="740"/>
    </row>
    <row r="14" spans="1:22" x14ac:dyDescent="0.2">
      <c r="A14" s="398"/>
      <c r="B14" s="532" t="s">
        <v>233</v>
      </c>
      <c r="C14" s="144">
        <v>87.099000000000004</v>
      </c>
      <c r="D14" s="141">
        <v>30.216000000000001</v>
      </c>
      <c r="E14" s="179">
        <v>-56.883000000000003</v>
      </c>
      <c r="F14" s="144">
        <v>978.65499999999997</v>
      </c>
      <c r="G14" s="141">
        <v>567.99300000000005</v>
      </c>
      <c r="H14" s="179">
        <v>-410.66199999999992</v>
      </c>
      <c r="J14" s="740"/>
      <c r="K14" s="740"/>
      <c r="L14" s="740"/>
      <c r="M14" s="740"/>
      <c r="N14" s="740"/>
      <c r="O14" s="740"/>
      <c r="P14" s="740"/>
      <c r="Q14" s="740"/>
      <c r="R14" s="740"/>
      <c r="S14" s="740"/>
      <c r="T14" s="740"/>
      <c r="U14" s="740"/>
      <c r="V14" s="740"/>
    </row>
    <row r="15" spans="1:22" x14ac:dyDescent="0.2">
      <c r="A15" s="398"/>
      <c r="B15" s="532" t="s">
        <v>234</v>
      </c>
      <c r="C15" s="96">
        <v>58.826999999999998</v>
      </c>
      <c r="D15" s="144">
        <v>206.44200000000001</v>
      </c>
      <c r="E15" s="177">
        <v>147.61500000000001</v>
      </c>
      <c r="F15" s="144">
        <v>691.01300000000003</v>
      </c>
      <c r="G15" s="144">
        <v>2473.732</v>
      </c>
      <c r="H15" s="177">
        <v>1782.7190000000001</v>
      </c>
      <c r="J15" s="740"/>
      <c r="K15" s="740"/>
      <c r="L15" s="740"/>
      <c r="M15" s="740"/>
      <c r="N15" s="740"/>
      <c r="O15" s="740"/>
      <c r="P15" s="740"/>
      <c r="Q15" s="740"/>
      <c r="R15" s="740"/>
      <c r="S15" s="740"/>
      <c r="T15" s="740"/>
      <c r="U15" s="740"/>
      <c r="V15" s="740"/>
    </row>
    <row r="16" spans="1:22" x14ac:dyDescent="0.2">
      <c r="A16" s="398"/>
      <c r="B16" s="532" t="s">
        <v>580</v>
      </c>
      <c r="C16" s="144">
        <v>210.17599999999999</v>
      </c>
      <c r="D16" s="96">
        <v>40.917000000000002</v>
      </c>
      <c r="E16" s="177">
        <v>-169.25899999999999</v>
      </c>
      <c r="F16" s="144">
        <v>2353.8649999999998</v>
      </c>
      <c r="G16" s="141">
        <v>1208.9659999999999</v>
      </c>
      <c r="H16" s="177">
        <v>-1144.8989999999999</v>
      </c>
      <c r="J16" s="740"/>
      <c r="K16" s="740"/>
      <c r="L16" s="740"/>
      <c r="M16" s="740"/>
      <c r="N16" s="740"/>
      <c r="O16" s="740"/>
      <c r="P16" s="740"/>
      <c r="Q16" s="740"/>
      <c r="R16" s="740"/>
      <c r="S16" s="740"/>
      <c r="T16" s="740"/>
      <c r="U16" s="740"/>
      <c r="V16" s="740"/>
    </row>
    <row r="17" spans="1:22" x14ac:dyDescent="0.2">
      <c r="A17" s="398"/>
      <c r="B17" s="532" t="s">
        <v>206</v>
      </c>
      <c r="C17" s="144">
        <v>414.91</v>
      </c>
      <c r="D17" s="96">
        <v>108.697</v>
      </c>
      <c r="E17" s="685">
        <v>-306.21300000000002</v>
      </c>
      <c r="F17" s="144">
        <v>3553.4480000000003</v>
      </c>
      <c r="G17" s="141">
        <v>861.79900000000009</v>
      </c>
      <c r="H17" s="177">
        <v>-2691.6490000000003</v>
      </c>
      <c r="J17" s="740"/>
      <c r="K17" s="740"/>
      <c r="L17" s="740"/>
      <c r="M17" s="740"/>
      <c r="N17" s="740"/>
      <c r="O17" s="740"/>
      <c r="P17" s="740"/>
      <c r="Q17" s="740"/>
      <c r="R17" s="740"/>
      <c r="S17" s="740"/>
      <c r="T17" s="740"/>
      <c r="U17" s="740"/>
      <c r="V17" s="740"/>
    </row>
    <row r="18" spans="1:22" x14ac:dyDescent="0.2">
      <c r="A18" s="398"/>
      <c r="B18" s="532" t="s">
        <v>280</v>
      </c>
      <c r="C18" s="143">
        <v>18.309999999999999</v>
      </c>
      <c r="D18" s="143">
        <v>88.275000000000006</v>
      </c>
      <c r="E18" s="179">
        <v>69.965000000000003</v>
      </c>
      <c r="F18" s="144">
        <v>77.884</v>
      </c>
      <c r="G18" s="141">
        <v>810.90300000000002</v>
      </c>
      <c r="H18" s="177">
        <v>733.01900000000001</v>
      </c>
      <c r="J18" s="740"/>
      <c r="K18" s="740"/>
      <c r="L18" s="740"/>
      <c r="M18" s="740"/>
      <c r="N18" s="740"/>
      <c r="O18" s="740"/>
      <c r="P18" s="740"/>
      <c r="Q18" s="740"/>
      <c r="R18" s="740"/>
      <c r="S18" s="740"/>
      <c r="T18" s="740"/>
      <c r="U18" s="740"/>
      <c r="V18" s="740"/>
    </row>
    <row r="19" spans="1:22" x14ac:dyDescent="0.2">
      <c r="A19" s="398"/>
      <c r="B19" s="532" t="s">
        <v>540</v>
      </c>
      <c r="C19" s="144">
        <v>119.694</v>
      </c>
      <c r="D19" s="141">
        <v>20.859000000000002</v>
      </c>
      <c r="E19" s="177">
        <v>-98.835000000000008</v>
      </c>
      <c r="F19" s="144">
        <v>2285.3589999999999</v>
      </c>
      <c r="G19" s="141">
        <v>896.72700000000009</v>
      </c>
      <c r="H19" s="177">
        <v>-1388.6319999999998</v>
      </c>
      <c r="J19" s="740"/>
      <c r="K19" s="740"/>
      <c r="L19" s="740"/>
      <c r="M19" s="740"/>
      <c r="N19" s="740"/>
      <c r="O19" s="740"/>
      <c r="P19" s="740"/>
      <c r="Q19" s="740"/>
      <c r="R19" s="740"/>
      <c r="S19" s="740"/>
      <c r="T19" s="740"/>
      <c r="U19" s="740"/>
      <c r="V19" s="740"/>
    </row>
    <row r="20" spans="1:22" x14ac:dyDescent="0.2">
      <c r="A20" s="398"/>
      <c r="B20" s="532" t="s">
        <v>236</v>
      </c>
      <c r="C20" s="96">
        <v>73.816000000000003</v>
      </c>
      <c r="D20" s="141">
        <v>168.97</v>
      </c>
      <c r="E20" s="177">
        <v>95.153999999999996</v>
      </c>
      <c r="F20" s="144">
        <v>429.774</v>
      </c>
      <c r="G20" s="141">
        <v>2068.0879999999997</v>
      </c>
      <c r="H20" s="177">
        <v>1638.3139999999999</v>
      </c>
      <c r="J20" s="740"/>
      <c r="K20" s="740"/>
      <c r="L20" s="740"/>
      <c r="M20" s="740"/>
      <c r="N20" s="740"/>
      <c r="O20" s="740"/>
      <c r="P20" s="740"/>
      <c r="Q20" s="740"/>
      <c r="R20" s="740"/>
      <c r="S20" s="740"/>
      <c r="T20" s="740"/>
      <c r="U20" s="740"/>
      <c r="V20" s="740"/>
    </row>
    <row r="21" spans="1:22" x14ac:dyDescent="0.2">
      <c r="A21" s="398"/>
      <c r="B21" s="532" t="s">
        <v>208</v>
      </c>
      <c r="C21" s="96">
        <v>44.323</v>
      </c>
      <c r="D21" s="144">
        <v>65.066999999999993</v>
      </c>
      <c r="E21" s="177">
        <v>20.743999999999993</v>
      </c>
      <c r="F21" s="144">
        <v>437.02</v>
      </c>
      <c r="G21" s="144">
        <v>429.71000000000004</v>
      </c>
      <c r="H21" s="177">
        <v>-7.3099999999999454</v>
      </c>
      <c r="J21" s="740"/>
      <c r="K21" s="740"/>
      <c r="L21" s="740"/>
      <c r="M21" s="740"/>
      <c r="N21" s="740"/>
      <c r="O21" s="740"/>
      <c r="P21" s="740"/>
      <c r="Q21" s="740"/>
      <c r="R21" s="740"/>
      <c r="S21" s="740"/>
      <c r="T21" s="740"/>
      <c r="U21" s="740"/>
      <c r="V21" s="740"/>
    </row>
    <row r="22" spans="1:22" x14ac:dyDescent="0.2">
      <c r="A22" s="398"/>
      <c r="B22" s="532" t="s">
        <v>237</v>
      </c>
      <c r="C22" s="143">
        <v>32.956000000000003</v>
      </c>
      <c r="D22" s="96">
        <v>9.2999999999999999E-2</v>
      </c>
      <c r="E22" s="685">
        <v>-32.863</v>
      </c>
      <c r="F22" s="144">
        <v>450.70400000000006</v>
      </c>
      <c r="G22" s="96">
        <v>40.147000000000006</v>
      </c>
      <c r="H22" s="177">
        <v>-410.55700000000007</v>
      </c>
      <c r="J22" s="740"/>
      <c r="K22" s="740"/>
      <c r="L22" s="740"/>
      <c r="M22" s="740"/>
      <c r="N22" s="740"/>
      <c r="O22" s="740"/>
      <c r="P22" s="740"/>
      <c r="Q22" s="740"/>
      <c r="R22" s="740"/>
      <c r="S22" s="740"/>
      <c r="T22" s="740"/>
      <c r="U22" s="740"/>
      <c r="V22" s="740"/>
    </row>
    <row r="23" spans="1:22" x14ac:dyDescent="0.2">
      <c r="A23" s="398"/>
      <c r="B23" s="532" t="s">
        <v>238</v>
      </c>
      <c r="C23" s="96">
        <v>24.733000000000001</v>
      </c>
      <c r="D23" s="96">
        <v>25.434999999999999</v>
      </c>
      <c r="E23" s="685">
        <v>0.70199999999999818</v>
      </c>
      <c r="F23" s="144">
        <v>467.46</v>
      </c>
      <c r="G23" s="141">
        <v>315.60599999999999</v>
      </c>
      <c r="H23" s="177">
        <v>-151.85399999999998</v>
      </c>
      <c r="J23" s="740"/>
      <c r="K23" s="740"/>
      <c r="L23" s="740"/>
      <c r="M23" s="740"/>
      <c r="N23" s="740"/>
      <c r="O23" s="740"/>
      <c r="P23" s="740"/>
      <c r="Q23" s="740"/>
      <c r="R23" s="740"/>
      <c r="S23" s="740"/>
      <c r="T23" s="740"/>
      <c r="U23" s="740"/>
      <c r="V23" s="740"/>
    </row>
    <row r="24" spans="1:22" x14ac:dyDescent="0.2">
      <c r="A24" s="398"/>
      <c r="B24" s="650" t="s">
        <v>239</v>
      </c>
      <c r="C24" s="144">
        <v>80.800999999999931</v>
      </c>
      <c r="D24" s="141">
        <v>114.59100000000001</v>
      </c>
      <c r="E24" s="177">
        <v>33.790000000000077</v>
      </c>
      <c r="F24" s="144">
        <v>1054.8760000000002</v>
      </c>
      <c r="G24" s="141">
        <v>1493.8050000000003</v>
      </c>
      <c r="H24" s="177">
        <v>438.92900000000009</v>
      </c>
      <c r="J24" s="740"/>
      <c r="K24" s="740"/>
      <c r="L24" s="740"/>
      <c r="M24" s="740"/>
      <c r="N24" s="740"/>
      <c r="O24" s="740"/>
      <c r="P24" s="740"/>
      <c r="Q24" s="740"/>
      <c r="R24" s="740"/>
      <c r="S24" s="740"/>
      <c r="T24" s="740"/>
      <c r="U24" s="740"/>
      <c r="V24" s="740"/>
    </row>
    <row r="25" spans="1:22" x14ac:dyDescent="0.2">
      <c r="A25" s="631" t="s">
        <v>438</v>
      </c>
      <c r="C25" s="146">
        <v>1173.6329999999998</v>
      </c>
      <c r="D25" s="146">
        <v>891.14499999999998</v>
      </c>
      <c r="E25" s="178">
        <v>-282.48799999999983</v>
      </c>
      <c r="F25" s="146">
        <v>13108.776</v>
      </c>
      <c r="G25" s="146">
        <v>11389.240000000002</v>
      </c>
      <c r="H25" s="178">
        <v>-1719.5359999999982</v>
      </c>
      <c r="J25" s="740"/>
      <c r="K25" s="740"/>
      <c r="L25" s="740"/>
      <c r="M25" s="740"/>
      <c r="N25" s="740"/>
      <c r="O25" s="740"/>
      <c r="P25" s="740"/>
      <c r="Q25" s="740"/>
      <c r="R25" s="740"/>
      <c r="S25" s="740"/>
      <c r="T25" s="740"/>
      <c r="U25" s="740"/>
      <c r="V25" s="740"/>
    </row>
    <row r="26" spans="1:22" x14ac:dyDescent="0.2">
      <c r="A26" s="649"/>
      <c r="B26" s="648" t="s">
        <v>210</v>
      </c>
      <c r="C26" s="144">
        <v>188.00299999999999</v>
      </c>
      <c r="D26" s="141">
        <v>24.867000000000001</v>
      </c>
      <c r="E26" s="179">
        <v>-163.136</v>
      </c>
      <c r="F26" s="144">
        <v>619.93499999999995</v>
      </c>
      <c r="G26" s="141">
        <v>270.90700000000004</v>
      </c>
      <c r="H26" s="179">
        <v>-349.02799999999991</v>
      </c>
      <c r="J26" s="740"/>
      <c r="K26" s="740"/>
      <c r="L26" s="740"/>
      <c r="M26" s="740"/>
      <c r="N26" s="740"/>
      <c r="O26" s="740"/>
      <c r="P26" s="740"/>
      <c r="Q26" s="740"/>
      <c r="R26" s="740"/>
      <c r="S26" s="740"/>
      <c r="T26" s="740"/>
      <c r="U26" s="740"/>
      <c r="V26" s="740"/>
    </row>
    <row r="27" spans="1:22" x14ac:dyDescent="0.2">
      <c r="A27" s="399"/>
      <c r="B27" s="532" t="s">
        <v>653</v>
      </c>
      <c r="C27" s="144">
        <v>0</v>
      </c>
      <c r="D27" s="144">
        <v>0</v>
      </c>
      <c r="E27" s="177">
        <v>0</v>
      </c>
      <c r="F27" s="144">
        <v>0</v>
      </c>
      <c r="G27" s="96">
        <v>137.167</v>
      </c>
      <c r="H27" s="177">
        <v>137.167</v>
      </c>
      <c r="J27" s="740"/>
      <c r="K27" s="740"/>
      <c r="L27" s="740"/>
      <c r="M27" s="740"/>
      <c r="N27" s="740"/>
      <c r="O27" s="740"/>
      <c r="P27" s="740"/>
      <c r="Q27" s="740"/>
      <c r="R27" s="740"/>
      <c r="S27" s="740"/>
      <c r="T27" s="740"/>
      <c r="U27" s="740"/>
      <c r="V27" s="740"/>
    </row>
    <row r="28" spans="1:22" x14ac:dyDescent="0.2">
      <c r="A28" s="399"/>
      <c r="B28" s="532" t="s">
        <v>240</v>
      </c>
      <c r="C28" s="141">
        <v>1.9259999999999999</v>
      </c>
      <c r="D28" s="144">
        <v>0</v>
      </c>
      <c r="E28" s="177">
        <v>-1.9259999999999999</v>
      </c>
      <c r="F28" s="144">
        <v>150.22499999999997</v>
      </c>
      <c r="G28" s="96">
        <v>51.527000000000001</v>
      </c>
      <c r="H28" s="177">
        <v>-98.697999999999965</v>
      </c>
      <c r="J28" s="740"/>
      <c r="K28" s="740"/>
      <c r="L28" s="740"/>
      <c r="M28" s="740"/>
      <c r="N28" s="740"/>
      <c r="O28" s="740"/>
      <c r="P28" s="740"/>
      <c r="Q28" s="740"/>
      <c r="R28" s="740"/>
      <c r="S28" s="740"/>
      <c r="T28" s="740"/>
      <c r="U28" s="740"/>
      <c r="V28" s="740"/>
    </row>
    <row r="29" spans="1:22" x14ac:dyDescent="0.2">
      <c r="A29" s="399"/>
      <c r="B29" s="532" t="s">
        <v>649</v>
      </c>
      <c r="C29" s="144">
        <v>0</v>
      </c>
      <c r="D29" s="144">
        <v>0</v>
      </c>
      <c r="E29" s="177">
        <v>0</v>
      </c>
      <c r="F29" s="144">
        <v>746.88000000000011</v>
      </c>
      <c r="G29" s="144">
        <v>0</v>
      </c>
      <c r="H29" s="177">
        <v>-746.88000000000011</v>
      </c>
      <c r="J29" s="740"/>
      <c r="K29" s="740"/>
      <c r="L29" s="740"/>
      <c r="M29" s="740"/>
      <c r="N29" s="740"/>
      <c r="O29" s="740"/>
      <c r="P29" s="740"/>
      <c r="Q29" s="740"/>
      <c r="R29" s="740"/>
      <c r="S29" s="740"/>
      <c r="T29" s="740"/>
      <c r="U29" s="740"/>
      <c r="V29" s="740"/>
    </row>
    <row r="30" spans="1:22" x14ac:dyDescent="0.2">
      <c r="A30" s="399"/>
      <c r="B30" s="650" t="s">
        <v>517</v>
      </c>
      <c r="C30" s="96">
        <v>9.3449999999999989</v>
      </c>
      <c r="D30" s="144">
        <v>31.851000000000003</v>
      </c>
      <c r="E30" s="681">
        <v>22.506000000000004</v>
      </c>
      <c r="F30" s="144">
        <v>553.36000000000013</v>
      </c>
      <c r="G30" s="141">
        <v>101.61199999999991</v>
      </c>
      <c r="H30" s="177">
        <v>-451.74800000000022</v>
      </c>
      <c r="J30" s="740"/>
      <c r="K30" s="740"/>
      <c r="L30" s="740"/>
      <c r="M30" s="740"/>
      <c r="N30" s="740"/>
      <c r="O30" s="740"/>
      <c r="P30" s="740"/>
      <c r="Q30" s="740"/>
      <c r="R30" s="740"/>
      <c r="S30" s="740"/>
      <c r="T30" s="740"/>
      <c r="U30" s="740"/>
      <c r="V30" s="740"/>
    </row>
    <row r="31" spans="1:22" x14ac:dyDescent="0.2">
      <c r="A31" s="631" t="s">
        <v>337</v>
      </c>
      <c r="C31" s="146">
        <v>199.27399999999997</v>
      </c>
      <c r="D31" s="146">
        <v>56.718000000000004</v>
      </c>
      <c r="E31" s="178">
        <v>-142.55599999999998</v>
      </c>
      <c r="F31" s="146">
        <v>2070.4</v>
      </c>
      <c r="G31" s="146">
        <v>561.21299999999997</v>
      </c>
      <c r="H31" s="178">
        <v>-1509.1870000000001</v>
      </c>
      <c r="J31" s="740"/>
      <c r="K31" s="740"/>
      <c r="L31" s="740"/>
      <c r="M31" s="740"/>
      <c r="N31" s="740"/>
      <c r="O31" s="740"/>
      <c r="P31" s="740"/>
      <c r="Q31" s="740"/>
      <c r="R31" s="740"/>
      <c r="S31" s="740"/>
      <c r="T31" s="740"/>
      <c r="U31" s="740"/>
      <c r="V31" s="740"/>
    </row>
    <row r="32" spans="1:22" x14ac:dyDescent="0.2">
      <c r="A32" s="649"/>
      <c r="B32" s="648" t="s">
        <v>213</v>
      </c>
      <c r="C32" s="144">
        <v>22.129000000000001</v>
      </c>
      <c r="D32" s="141">
        <v>0</v>
      </c>
      <c r="E32" s="179">
        <v>-22.129000000000001</v>
      </c>
      <c r="F32" s="144">
        <v>898.99599999999998</v>
      </c>
      <c r="G32" s="141">
        <v>0</v>
      </c>
      <c r="H32" s="179">
        <v>-898.99599999999998</v>
      </c>
      <c r="J32" s="740"/>
      <c r="K32" s="740"/>
      <c r="L32" s="740"/>
      <c r="M32" s="740"/>
      <c r="N32" s="740"/>
      <c r="O32" s="740"/>
      <c r="P32" s="740"/>
      <c r="Q32" s="740"/>
      <c r="R32" s="740"/>
      <c r="S32" s="740"/>
      <c r="T32" s="740"/>
      <c r="U32" s="740"/>
      <c r="V32" s="740"/>
    </row>
    <row r="33" spans="1:22" x14ac:dyDescent="0.2">
      <c r="A33" s="399"/>
      <c r="B33" s="532" t="s">
        <v>241</v>
      </c>
      <c r="C33" s="96">
        <v>5.5359999999999996</v>
      </c>
      <c r="D33" s="144">
        <v>141.066</v>
      </c>
      <c r="E33" s="177">
        <v>135.53</v>
      </c>
      <c r="F33" s="144">
        <v>227.72600000000003</v>
      </c>
      <c r="G33" s="144">
        <v>2901.886</v>
      </c>
      <c r="H33" s="177">
        <v>2674.16</v>
      </c>
      <c r="J33" s="740"/>
      <c r="K33" s="740"/>
      <c r="L33" s="740"/>
      <c r="M33" s="740"/>
      <c r="N33" s="740"/>
      <c r="O33" s="740"/>
      <c r="P33" s="740"/>
      <c r="Q33" s="740"/>
      <c r="R33" s="740"/>
      <c r="S33" s="740"/>
      <c r="T33" s="740"/>
      <c r="U33" s="740"/>
      <c r="V33" s="740"/>
    </row>
    <row r="34" spans="1:22" x14ac:dyDescent="0.2">
      <c r="A34" s="399"/>
      <c r="B34" s="532" t="s">
        <v>217</v>
      </c>
      <c r="C34" s="144">
        <v>0</v>
      </c>
      <c r="D34" s="144">
        <v>37.729999999999997</v>
      </c>
      <c r="E34" s="681">
        <v>37.729999999999997</v>
      </c>
      <c r="F34" s="144">
        <v>327.57300000000004</v>
      </c>
      <c r="G34" s="144">
        <v>611.75300000000004</v>
      </c>
      <c r="H34" s="177">
        <v>284.18</v>
      </c>
      <c r="J34" s="740"/>
      <c r="K34" s="740"/>
      <c r="L34" s="740"/>
      <c r="M34" s="740"/>
      <c r="N34" s="740"/>
      <c r="O34" s="740"/>
      <c r="P34" s="740"/>
      <c r="Q34" s="740"/>
      <c r="R34" s="740"/>
      <c r="S34" s="740"/>
      <c r="T34" s="740"/>
      <c r="U34" s="740"/>
      <c r="V34" s="740"/>
    </row>
    <row r="35" spans="1:22" x14ac:dyDescent="0.2">
      <c r="A35" s="399"/>
      <c r="B35" s="532" t="s">
        <v>218</v>
      </c>
      <c r="C35" s="144">
        <v>0</v>
      </c>
      <c r="D35" s="96">
        <v>44.305999999999997</v>
      </c>
      <c r="E35" s="685">
        <v>44.305999999999997</v>
      </c>
      <c r="F35" s="144">
        <v>22.975000000000001</v>
      </c>
      <c r="G35" s="144">
        <v>537.49500000000012</v>
      </c>
      <c r="H35" s="177">
        <v>514.5200000000001</v>
      </c>
      <c r="J35" s="740"/>
      <c r="K35" s="740"/>
      <c r="L35" s="740"/>
      <c r="M35" s="740"/>
      <c r="N35" s="740"/>
      <c r="O35" s="740"/>
      <c r="P35" s="740"/>
      <c r="Q35" s="740"/>
      <c r="R35" s="740"/>
      <c r="S35" s="740"/>
      <c r="T35" s="740"/>
      <c r="U35" s="740"/>
      <c r="V35" s="740"/>
    </row>
    <row r="36" spans="1:22" x14ac:dyDescent="0.2">
      <c r="A36" s="399"/>
      <c r="B36" s="650" t="s">
        <v>219</v>
      </c>
      <c r="C36" s="144">
        <v>8.0140000000000029</v>
      </c>
      <c r="D36" s="96">
        <v>294.49500000000012</v>
      </c>
      <c r="E36" s="685">
        <v>286.48100000000011</v>
      </c>
      <c r="F36" s="144">
        <v>515.40300000000025</v>
      </c>
      <c r="G36" s="144">
        <v>2265.8189999999995</v>
      </c>
      <c r="H36" s="177">
        <v>1750.4159999999993</v>
      </c>
      <c r="J36" s="740"/>
      <c r="K36" s="740"/>
      <c r="L36" s="740"/>
      <c r="M36" s="740"/>
      <c r="N36" s="740"/>
      <c r="O36" s="740"/>
      <c r="P36" s="740"/>
      <c r="Q36" s="740"/>
      <c r="R36" s="740"/>
      <c r="S36" s="740"/>
      <c r="T36" s="740"/>
      <c r="U36" s="740"/>
      <c r="V36" s="740"/>
    </row>
    <row r="37" spans="1:22" x14ac:dyDescent="0.2">
      <c r="A37" s="631" t="s">
        <v>439</v>
      </c>
      <c r="C37" s="146">
        <v>35.679000000000002</v>
      </c>
      <c r="D37" s="146">
        <v>517.59700000000009</v>
      </c>
      <c r="E37" s="178">
        <v>481.91800000000012</v>
      </c>
      <c r="F37" s="146">
        <v>1992.6730000000002</v>
      </c>
      <c r="G37" s="146">
        <v>6316.9529999999995</v>
      </c>
      <c r="H37" s="178">
        <v>4324.2799999999988</v>
      </c>
      <c r="J37" s="740"/>
      <c r="K37" s="740"/>
      <c r="L37" s="740"/>
      <c r="M37" s="740"/>
      <c r="N37" s="740"/>
      <c r="O37" s="740"/>
      <c r="P37" s="740"/>
      <c r="Q37" s="740"/>
      <c r="R37" s="740"/>
      <c r="S37" s="740"/>
      <c r="T37" s="740"/>
      <c r="U37" s="740"/>
      <c r="V37" s="740"/>
    </row>
    <row r="38" spans="1:22" x14ac:dyDescent="0.2">
      <c r="A38" s="649"/>
      <c r="B38" s="648" t="s">
        <v>533</v>
      </c>
      <c r="C38" s="144">
        <v>6.68</v>
      </c>
      <c r="D38" s="144">
        <v>0</v>
      </c>
      <c r="E38" s="685">
        <v>-6.68</v>
      </c>
      <c r="F38" s="144">
        <v>111.071</v>
      </c>
      <c r="G38" s="141">
        <v>279.46700000000004</v>
      </c>
      <c r="H38" s="179">
        <v>168.39600000000004</v>
      </c>
      <c r="J38" s="740"/>
      <c r="K38" s="740"/>
      <c r="L38" s="740"/>
      <c r="M38" s="740"/>
      <c r="N38" s="740"/>
      <c r="O38" s="740"/>
      <c r="P38" s="740"/>
      <c r="Q38" s="740"/>
      <c r="R38" s="740"/>
      <c r="S38" s="740"/>
      <c r="T38" s="740"/>
      <c r="U38" s="740"/>
      <c r="V38" s="740"/>
    </row>
    <row r="39" spans="1:22" x14ac:dyDescent="0.2">
      <c r="A39" s="399"/>
      <c r="B39" s="532" t="s">
        <v>625</v>
      </c>
      <c r="C39" s="144">
        <v>0</v>
      </c>
      <c r="D39" s="96">
        <v>4.0000000000000001E-3</v>
      </c>
      <c r="E39" s="681">
        <v>4.0000000000000001E-3</v>
      </c>
      <c r="F39" s="404">
        <v>44.438000000000002</v>
      </c>
      <c r="G39" s="96">
        <v>2.3999999999999997E-2</v>
      </c>
      <c r="H39" s="177">
        <v>-44.414000000000001</v>
      </c>
      <c r="J39" s="740"/>
      <c r="K39" s="740"/>
      <c r="L39" s="740"/>
      <c r="M39" s="740"/>
      <c r="N39" s="740"/>
      <c r="O39" s="740"/>
      <c r="P39" s="740"/>
      <c r="Q39" s="740"/>
      <c r="R39" s="740"/>
      <c r="S39" s="740"/>
      <c r="T39" s="740"/>
      <c r="U39" s="740"/>
      <c r="V39" s="740"/>
    </row>
    <row r="40" spans="1:22" x14ac:dyDescent="0.2">
      <c r="A40" s="399"/>
      <c r="B40" s="532" t="s">
        <v>600</v>
      </c>
      <c r="C40" s="141">
        <v>32.122</v>
      </c>
      <c r="D40" s="144">
        <v>0</v>
      </c>
      <c r="E40" s="179">
        <v>-32.122</v>
      </c>
      <c r="F40" s="96">
        <v>795.28099999999995</v>
      </c>
      <c r="G40" s="141">
        <v>2E-3</v>
      </c>
      <c r="H40" s="177">
        <v>-795.279</v>
      </c>
      <c r="J40" s="740"/>
      <c r="K40" s="740"/>
      <c r="L40" s="740"/>
      <c r="M40" s="740"/>
      <c r="N40" s="740"/>
      <c r="O40" s="740"/>
      <c r="P40" s="740"/>
      <c r="Q40" s="740"/>
      <c r="R40" s="740"/>
      <c r="S40" s="740"/>
      <c r="T40" s="740"/>
      <c r="U40" s="740"/>
      <c r="V40" s="740"/>
    </row>
    <row r="41" spans="1:22" x14ac:dyDescent="0.2">
      <c r="A41" s="399"/>
      <c r="B41" s="532" t="s">
        <v>664</v>
      </c>
      <c r="C41" s="144">
        <v>0</v>
      </c>
      <c r="D41" s="144">
        <v>0</v>
      </c>
      <c r="E41" s="177">
        <v>0</v>
      </c>
      <c r="F41" s="96">
        <v>46.594999999999999</v>
      </c>
      <c r="G41" s="141">
        <v>169.267</v>
      </c>
      <c r="H41" s="177">
        <v>122.672</v>
      </c>
      <c r="J41" s="740"/>
      <c r="K41" s="740"/>
      <c r="L41" s="740"/>
      <c r="M41" s="740"/>
      <c r="N41" s="740"/>
      <c r="O41" s="740"/>
      <c r="P41" s="740"/>
      <c r="Q41" s="740"/>
      <c r="R41" s="740"/>
      <c r="S41" s="740"/>
      <c r="T41" s="740"/>
      <c r="U41" s="740"/>
      <c r="V41" s="740"/>
    </row>
    <row r="42" spans="1:22" x14ac:dyDescent="0.2">
      <c r="A42" s="399"/>
      <c r="B42" s="532" t="s">
        <v>597</v>
      </c>
      <c r="C42" s="144">
        <v>111.026</v>
      </c>
      <c r="D42" s="144">
        <v>68.95</v>
      </c>
      <c r="E42" s="177">
        <v>-42.075999999999993</v>
      </c>
      <c r="F42" s="144">
        <v>1216.3820000000001</v>
      </c>
      <c r="G42" s="144">
        <v>134.71800000000002</v>
      </c>
      <c r="H42" s="177">
        <v>-1081.664</v>
      </c>
      <c r="J42" s="740"/>
      <c r="K42" s="740"/>
      <c r="L42" s="740"/>
      <c r="M42" s="740"/>
      <c r="N42" s="740"/>
      <c r="O42" s="740"/>
      <c r="P42" s="740"/>
      <c r="Q42" s="740"/>
      <c r="R42" s="740"/>
      <c r="S42" s="740"/>
      <c r="T42" s="740"/>
      <c r="U42" s="740"/>
      <c r="V42" s="740"/>
    </row>
    <row r="43" spans="1:22" x14ac:dyDescent="0.2">
      <c r="A43" s="399"/>
      <c r="B43" s="650" t="s">
        <v>242</v>
      </c>
      <c r="C43" s="141">
        <v>0</v>
      </c>
      <c r="D43" s="144">
        <v>0</v>
      </c>
      <c r="E43" s="177">
        <v>0</v>
      </c>
      <c r="F43" s="141">
        <v>42.358999999999924</v>
      </c>
      <c r="G43" s="96">
        <v>0.36500000000000909</v>
      </c>
      <c r="H43" s="179">
        <v>-41.993999999999915</v>
      </c>
      <c r="J43" s="740"/>
      <c r="K43" s="740"/>
      <c r="L43" s="740"/>
      <c r="M43" s="740"/>
      <c r="N43" s="740"/>
      <c r="O43" s="740"/>
      <c r="P43" s="740"/>
      <c r="Q43" s="740"/>
      <c r="R43" s="740"/>
      <c r="S43" s="740"/>
      <c r="T43" s="740"/>
      <c r="U43" s="740"/>
      <c r="V43" s="740"/>
    </row>
    <row r="44" spans="1:22" x14ac:dyDescent="0.2">
      <c r="A44" s="486" t="s">
        <v>455</v>
      </c>
      <c r="B44" s="476"/>
      <c r="C44" s="146">
        <v>149.828</v>
      </c>
      <c r="D44" s="717">
        <v>68.954000000000008</v>
      </c>
      <c r="E44" s="178">
        <v>-80.873999999999995</v>
      </c>
      <c r="F44" s="146">
        <v>2256.1259999999997</v>
      </c>
      <c r="G44" s="146">
        <v>583.84300000000007</v>
      </c>
      <c r="H44" s="178">
        <v>-1672.2829999999997</v>
      </c>
      <c r="J44" s="740"/>
      <c r="K44" s="740"/>
      <c r="L44" s="740"/>
      <c r="M44" s="740"/>
      <c r="N44" s="740"/>
      <c r="O44" s="740"/>
      <c r="P44" s="740"/>
      <c r="Q44" s="740"/>
      <c r="R44" s="740"/>
      <c r="S44" s="740"/>
      <c r="T44" s="740"/>
      <c r="U44" s="740"/>
      <c r="V44" s="740"/>
    </row>
    <row r="45" spans="1:22" x14ac:dyDescent="0.2">
      <c r="A45" s="150" t="s">
        <v>114</v>
      </c>
      <c r="B45" s="150"/>
      <c r="C45" s="150">
        <v>1696.607</v>
      </c>
      <c r="D45" s="180">
        <v>1653.8400000000001</v>
      </c>
      <c r="E45" s="150">
        <v>-42.766999999999825</v>
      </c>
      <c r="F45" s="150">
        <v>21757.670999999995</v>
      </c>
      <c r="G45" s="180">
        <v>21274.18399999999</v>
      </c>
      <c r="H45" s="150">
        <v>-483.48700000000463</v>
      </c>
      <c r="J45" s="740"/>
      <c r="K45" s="740"/>
      <c r="L45" s="740"/>
      <c r="M45" s="740"/>
      <c r="N45" s="740"/>
      <c r="O45" s="740"/>
      <c r="P45" s="740"/>
      <c r="Q45" s="740"/>
      <c r="R45" s="740"/>
      <c r="S45" s="740"/>
      <c r="T45" s="740"/>
      <c r="U45" s="740"/>
      <c r="V45" s="740"/>
    </row>
    <row r="46" spans="1:22" x14ac:dyDescent="0.2">
      <c r="A46" s="225" t="s">
        <v>440</v>
      </c>
      <c r="B46" s="152"/>
      <c r="C46" s="152">
        <v>212.05799999999996</v>
      </c>
      <c r="D46" s="729">
        <v>123.42699999999999</v>
      </c>
      <c r="E46" s="152">
        <v>-88.630999999999972</v>
      </c>
      <c r="F46" s="152">
        <v>3129.3889999999997</v>
      </c>
      <c r="G46" s="152">
        <v>1152.296</v>
      </c>
      <c r="H46" s="152">
        <v>-1977.0929999999996</v>
      </c>
      <c r="J46" s="740"/>
      <c r="K46" s="740"/>
      <c r="L46" s="740"/>
      <c r="M46" s="740"/>
      <c r="N46" s="740"/>
      <c r="O46" s="740"/>
      <c r="P46" s="740"/>
      <c r="Q46" s="740"/>
      <c r="R46" s="740"/>
      <c r="S46" s="740"/>
      <c r="T46" s="740"/>
      <c r="U46" s="740"/>
      <c r="V46" s="740"/>
    </row>
    <row r="47" spans="1:22" x14ac:dyDescent="0.2">
      <c r="A47" s="225" t="s">
        <v>441</v>
      </c>
      <c r="B47" s="152"/>
      <c r="C47" s="152">
        <v>1484.549</v>
      </c>
      <c r="D47" s="694">
        <v>1530.4130000000002</v>
      </c>
      <c r="E47" s="152">
        <v>45.86400000000026</v>
      </c>
      <c r="F47" s="152">
        <v>18628.281999999996</v>
      </c>
      <c r="G47" s="152">
        <v>20121.887999999992</v>
      </c>
      <c r="H47" s="152">
        <v>1493.6059999999961</v>
      </c>
      <c r="J47" s="740"/>
      <c r="K47" s="740"/>
      <c r="L47" s="740"/>
      <c r="M47" s="740"/>
      <c r="N47" s="740"/>
      <c r="O47" s="740"/>
      <c r="P47" s="740"/>
      <c r="Q47" s="740"/>
      <c r="R47" s="740"/>
      <c r="S47" s="740"/>
      <c r="T47" s="740"/>
      <c r="U47" s="740"/>
      <c r="V47" s="740"/>
    </row>
    <row r="48" spans="1:22" x14ac:dyDescent="0.2">
      <c r="A48" s="480" t="s">
        <v>442</v>
      </c>
      <c r="B48" s="154"/>
      <c r="C48" s="154">
        <v>1059.2169999999999</v>
      </c>
      <c r="D48" s="154">
        <v>791.87499999999989</v>
      </c>
      <c r="E48" s="154">
        <v>-267.34199999999998</v>
      </c>
      <c r="F48" s="154">
        <v>12340.748</v>
      </c>
      <c r="G48" s="154">
        <v>10022.388000000003</v>
      </c>
      <c r="H48" s="154">
        <v>-2318.3599999999969</v>
      </c>
      <c r="J48" s="740"/>
      <c r="K48" s="740"/>
      <c r="L48" s="740"/>
      <c r="M48" s="740"/>
      <c r="N48" s="740"/>
      <c r="O48" s="740"/>
      <c r="P48" s="740"/>
      <c r="Q48" s="740"/>
      <c r="R48" s="740"/>
      <c r="S48" s="740"/>
      <c r="T48" s="740"/>
      <c r="U48" s="740"/>
      <c r="V48" s="740"/>
    </row>
    <row r="49" spans="1:147" x14ac:dyDescent="0.2">
      <c r="A49" s="480" t="s">
        <v>443</v>
      </c>
      <c r="B49" s="154"/>
      <c r="C49" s="154">
        <v>637.3900000000001</v>
      </c>
      <c r="D49" s="154">
        <v>861.96500000000026</v>
      </c>
      <c r="E49" s="154">
        <v>224.57500000000016</v>
      </c>
      <c r="F49" s="154">
        <v>9416.9229999999952</v>
      </c>
      <c r="G49" s="154">
        <v>11251.795999999988</v>
      </c>
      <c r="H49" s="154">
        <v>1834.8729999999923</v>
      </c>
      <c r="J49" s="740"/>
      <c r="K49" s="740"/>
      <c r="L49" s="740"/>
      <c r="M49" s="740"/>
      <c r="N49" s="740"/>
      <c r="O49" s="740"/>
      <c r="P49" s="740"/>
      <c r="Q49" s="740"/>
      <c r="R49" s="740"/>
      <c r="S49" s="740"/>
      <c r="T49" s="740"/>
      <c r="U49" s="740"/>
      <c r="V49" s="740"/>
    </row>
    <row r="50" spans="1:147" x14ac:dyDescent="0.2">
      <c r="A50" s="481" t="s">
        <v>444</v>
      </c>
      <c r="B50" s="478"/>
      <c r="C50" s="478">
        <v>891.57400000000007</v>
      </c>
      <c r="D50" s="466">
        <v>734.89400000000001</v>
      </c>
      <c r="E50" s="479">
        <v>-156.68000000000006</v>
      </c>
      <c r="F50" s="479">
        <v>9185.8979999999992</v>
      </c>
      <c r="G50" s="479">
        <v>8795.3840000000018</v>
      </c>
      <c r="H50" s="479">
        <v>-390.5139999999974</v>
      </c>
      <c r="J50" s="740"/>
      <c r="K50" s="740"/>
      <c r="L50" s="740"/>
      <c r="M50" s="740"/>
      <c r="N50" s="740"/>
      <c r="O50" s="740"/>
      <c r="P50" s="740"/>
      <c r="Q50" s="740"/>
      <c r="R50" s="740"/>
      <c r="S50" s="740"/>
      <c r="T50" s="740"/>
      <c r="U50" s="740"/>
      <c r="V50" s="740"/>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49" priority="157" operator="between">
      <formula>0</formula>
      <formula>0.49</formula>
    </cfRule>
    <cfRule type="cellIs" dxfId="148" priority="156" operator="between">
      <formula>0</formula>
      <formula>0.5</formula>
    </cfRule>
  </conditionalFormatting>
  <conditionalFormatting sqref="C20:C21 C23">
    <cfRule type="cellIs" dxfId="147" priority="32" operator="between">
      <formula>0</formula>
      <formula>0.5</formula>
    </cfRule>
    <cfRule type="cellIs" dxfId="146" priority="33" operator="between">
      <formula>0</formula>
      <formula>0.49</formula>
    </cfRule>
  </conditionalFormatting>
  <conditionalFormatting sqref="C28 C30">
    <cfRule type="cellIs" dxfId="145" priority="22" operator="between">
      <formula>0</formula>
      <formula>0.5</formula>
    </cfRule>
    <cfRule type="cellIs" dxfId="144" priority="23" operator="between">
      <formula>0</formula>
      <formula>0.49</formula>
    </cfRule>
  </conditionalFormatting>
  <conditionalFormatting sqref="C33">
    <cfRule type="cellIs" dxfId="143" priority="9" operator="between">
      <formula>0</formula>
      <formula>0.5</formula>
    </cfRule>
    <cfRule type="cellIs" dxfId="142" priority="10" operator="between">
      <formula>0</formula>
      <formula>0.49</formula>
    </cfRule>
  </conditionalFormatting>
  <conditionalFormatting sqref="D16">
    <cfRule type="cellIs" dxfId="141" priority="77" operator="between">
      <formula>0</formula>
      <formula>0.49</formula>
    </cfRule>
    <cfRule type="cellIs" dxfId="140" priority="76" operator="between">
      <formula>0</formula>
      <formula>0.5</formula>
    </cfRule>
  </conditionalFormatting>
  <conditionalFormatting sqref="D36">
    <cfRule type="cellIs" dxfId="139" priority="29" operator="between">
      <formula>0</formula>
      <formula>0.49</formula>
    </cfRule>
  </conditionalFormatting>
  <conditionalFormatting sqref="D44">
    <cfRule type="cellIs" dxfId="138" priority="53" operator="between">
      <formula>0</formula>
      <formula>0.49</formula>
    </cfRule>
    <cfRule type="cellIs" dxfId="137" priority="52" operator="between">
      <formula>0</formula>
      <formula>0.5</formula>
    </cfRule>
  </conditionalFormatting>
  <conditionalFormatting sqref="D7:E7">
    <cfRule type="cellIs" dxfId="136" priority="121" operator="between">
      <formula>0</formula>
      <formula>0.49</formula>
    </cfRule>
    <cfRule type="cellIs" dxfId="135" priority="120" operator="between">
      <formula>0</formula>
      <formula>0.5</formula>
    </cfRule>
  </conditionalFormatting>
  <conditionalFormatting sqref="D17:E17">
    <cfRule type="cellIs" dxfId="134" priority="46" operator="between">
      <formula>0</formula>
      <formula>0.5</formula>
    </cfRule>
    <cfRule type="cellIs" dxfId="133" priority="47" operator="between">
      <formula>0</formula>
      <formula>0.49</formula>
    </cfRule>
  </conditionalFormatting>
  <conditionalFormatting sqref="D22:E23">
    <cfRule type="cellIs" dxfId="132" priority="124" operator="between">
      <formula>0</formula>
      <formula>0.5</formula>
    </cfRule>
    <cfRule type="cellIs" dxfId="131" priority="125" operator="between">
      <formula>0</formula>
      <formula>0.49</formula>
    </cfRule>
  </conditionalFormatting>
  <conditionalFormatting sqref="D35:E35">
    <cfRule type="cellIs" dxfId="130" priority="161" operator="between">
      <formula>0</formula>
      <formula>0.49</formula>
    </cfRule>
  </conditionalFormatting>
  <conditionalFormatting sqref="D35:E36">
    <cfRule type="cellIs" dxfId="129" priority="28" operator="between">
      <formula>0</formula>
      <formula>0.5</formula>
    </cfRule>
  </conditionalFormatting>
  <conditionalFormatting sqref="D39:E39">
    <cfRule type="cellIs" dxfId="128" priority="1" operator="between">
      <formula>0</formula>
      <formula>0.5</formula>
    </cfRule>
    <cfRule type="cellIs" dxfId="127" priority="2" operator="between">
      <formula>0</formula>
      <formula>0.49</formula>
    </cfRule>
  </conditionalFormatting>
  <conditionalFormatting sqref="E30">
    <cfRule type="cellIs" dxfId="126" priority="31" operator="between">
      <formula>-0.49</formula>
      <formula>0.49</formula>
    </cfRule>
    <cfRule type="cellIs" dxfId="125" priority="30" operator="between">
      <formula>0</formula>
      <formula>0.5</formula>
    </cfRule>
  </conditionalFormatting>
  <conditionalFormatting sqref="E34">
    <cfRule type="cellIs" dxfId="124" priority="51" operator="between">
      <formula>0</formula>
      <formula>0.49</formula>
    </cfRule>
    <cfRule type="cellIs" dxfId="123" priority="50" operator="between">
      <formula>0</formula>
      <formula>0.5</formula>
    </cfRule>
  </conditionalFormatting>
  <conditionalFormatting sqref="E36">
    <cfRule type="cellIs" dxfId="122" priority="75" operator="between">
      <formula>-0.49</formula>
      <formula>0</formula>
    </cfRule>
  </conditionalFormatting>
  <conditionalFormatting sqref="E38">
    <cfRule type="cellIs" dxfId="121" priority="4" operator="between">
      <formula>0</formula>
      <formula>0.49</formula>
    </cfRule>
    <cfRule type="cellIs" dxfId="120" priority="3" operator="between">
      <formula>0</formula>
      <formula>0.5</formula>
    </cfRule>
  </conditionalFormatting>
  <conditionalFormatting sqref="F40:F41">
    <cfRule type="cellIs" dxfId="119" priority="81" operator="between">
      <formula>0</formula>
      <formula>0.49</formula>
    </cfRule>
    <cfRule type="cellIs" dxfId="118" priority="80" operator="between">
      <formula>0</formula>
      <formula>0.5</formula>
    </cfRule>
  </conditionalFormatting>
  <conditionalFormatting sqref="F43:G43">
    <cfRule type="cellIs" dxfId="117" priority="6" operator="between">
      <formula>0</formula>
      <formula>0.49</formula>
    </cfRule>
    <cfRule type="cellIs" dxfId="116" priority="5" operator="between">
      <formula>0</formula>
      <formula>0.5</formula>
    </cfRule>
  </conditionalFormatting>
  <conditionalFormatting sqref="G22">
    <cfRule type="cellIs" dxfId="115" priority="174" operator="between">
      <formula>0</formula>
      <formula>0.5</formula>
    </cfRule>
    <cfRule type="cellIs" dxfId="114" priority="175" operator="between">
      <formula>0</formula>
      <formula>0.49</formula>
    </cfRule>
  </conditionalFormatting>
  <conditionalFormatting sqref="G27:G28">
    <cfRule type="cellIs" dxfId="113" priority="70" operator="between">
      <formula>0</formula>
      <formula>0.5</formula>
    </cfRule>
    <cfRule type="cellIs" dxfId="112" priority="71" operator="between">
      <formula>0</formula>
      <formula>0.49</formula>
    </cfRule>
  </conditionalFormatting>
  <conditionalFormatting sqref="G39:G40">
    <cfRule type="cellIs" dxfId="111" priority="37" operator="between">
      <formula>0</formula>
      <formula>0.49</formula>
    </cfRule>
    <cfRule type="cellIs" dxfId="110" priority="36" operator="between">
      <formula>0</formula>
      <formula>0.5</formula>
    </cfRule>
  </conditionalFormatting>
  <conditionalFormatting sqref="H9">
    <cfRule type="cellIs" dxfId="109" priority="12" operator="between">
      <formula>0</formula>
      <formula>0.49</formula>
    </cfRule>
    <cfRule type="cellIs" dxfId="108" priority="11"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7">
        <f>INDICE!A3</f>
        <v>46053</v>
      </c>
      <c r="C3" s="778"/>
      <c r="D3" s="778" t="s">
        <v>115</v>
      </c>
      <c r="E3" s="778"/>
      <c r="F3" s="778" t="s">
        <v>116</v>
      </c>
      <c r="G3" s="778"/>
      <c r="H3" s="778"/>
    </row>
    <row r="4" spans="1:8" x14ac:dyDescent="0.2">
      <c r="A4" s="66"/>
      <c r="B4" s="82" t="s">
        <v>47</v>
      </c>
      <c r="C4" s="82" t="s">
        <v>445</v>
      </c>
      <c r="D4" s="82" t="s">
        <v>47</v>
      </c>
      <c r="E4" s="82" t="s">
        <v>445</v>
      </c>
      <c r="F4" s="82" t="s">
        <v>47</v>
      </c>
      <c r="G4" s="83" t="s">
        <v>445</v>
      </c>
      <c r="H4" s="83" t="s">
        <v>121</v>
      </c>
    </row>
    <row r="5" spans="1:8" x14ac:dyDescent="0.2">
      <c r="A5" t="s">
        <v>590</v>
      </c>
      <c r="B5" s="720">
        <v>0.154</v>
      </c>
      <c r="C5" s="73">
        <v>-62.162162162162161</v>
      </c>
      <c r="D5" s="721">
        <v>0.154</v>
      </c>
      <c r="E5" s="73">
        <v>-62.162162162162161</v>
      </c>
      <c r="F5" s="721">
        <v>1.0449999999999999</v>
      </c>
      <c r="G5" s="187">
        <v>3.924259601805999</v>
      </c>
      <c r="H5" s="474">
        <v>100</v>
      </c>
    </row>
    <row r="6" spans="1:8" x14ac:dyDescent="0.2">
      <c r="A6" s="188" t="s">
        <v>244</v>
      </c>
      <c r="B6" s="728">
        <v>0.154</v>
      </c>
      <c r="C6" s="714">
        <v>-62.162162162162161</v>
      </c>
      <c r="D6" s="719">
        <v>0.154</v>
      </c>
      <c r="E6" s="714">
        <v>-62.162162162162161</v>
      </c>
      <c r="F6" s="722">
        <v>1.0449999999999999</v>
      </c>
      <c r="G6" s="188">
        <v>3.924259601805999</v>
      </c>
      <c r="H6" s="188">
        <v>100</v>
      </c>
    </row>
    <row r="7" spans="1:8" x14ac:dyDescent="0.2">
      <c r="A7" s="556" t="s">
        <v>245</v>
      </c>
      <c r="B7" s="677">
        <v>0</v>
      </c>
      <c r="C7" s="619"/>
      <c r="D7" s="677">
        <f>D6/'Consumo PP'!D11*100</f>
        <v>3.2512552605705935E-3</v>
      </c>
      <c r="E7" s="619"/>
      <c r="F7" s="677">
        <f>F6/'Consumo PP'!F11*100</f>
        <v>1.7393958475920206E-3</v>
      </c>
      <c r="G7" s="556"/>
      <c r="H7" s="618"/>
    </row>
    <row r="8" spans="1:8" x14ac:dyDescent="0.2">
      <c r="A8" s="80" t="s">
        <v>565</v>
      </c>
      <c r="B8" s="59"/>
      <c r="C8" s="108"/>
      <c r="D8" s="108"/>
      <c r="E8" s="108"/>
      <c r="F8" s="108"/>
      <c r="G8" s="108"/>
      <c r="H8" s="161" t="s">
        <v>220</v>
      </c>
    </row>
    <row r="9" spans="1:8" s="1" customFormat="1" x14ac:dyDescent="0.2">
      <c r="A9" s="80" t="s">
        <v>520</v>
      </c>
      <c r="B9" s="108"/>
    </row>
    <row r="10" spans="1:8" s="1" customFormat="1" x14ac:dyDescent="0.2">
      <c r="A10" s="724"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07"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1">
        <f>INDICE!A3</f>
        <v>46053</v>
      </c>
      <c r="C3" s="781"/>
      <c r="D3" s="779" t="s">
        <v>115</v>
      </c>
      <c r="E3" s="779"/>
      <c r="F3" s="779" t="s">
        <v>116</v>
      </c>
      <c r="G3" s="779"/>
    </row>
    <row r="4" spans="1:7" x14ac:dyDescent="0.2">
      <c r="A4" s="66"/>
      <c r="B4" s="607" t="s">
        <v>47</v>
      </c>
      <c r="C4" s="196" t="s">
        <v>445</v>
      </c>
      <c r="D4" s="607" t="s">
        <v>47</v>
      </c>
      <c r="E4" s="196" t="s">
        <v>445</v>
      </c>
      <c r="F4" s="607" t="s">
        <v>47</v>
      </c>
      <c r="G4" s="196" t="s">
        <v>445</v>
      </c>
    </row>
    <row r="5" spans="1:7" ht="15" x14ac:dyDescent="0.25">
      <c r="A5" s="415" t="s">
        <v>114</v>
      </c>
      <c r="B5" s="418">
        <v>4992.1549999999997</v>
      </c>
      <c r="C5" s="416">
        <v>-5.92125521873949</v>
      </c>
      <c r="D5" s="417">
        <v>4992.1549999999997</v>
      </c>
      <c r="E5" s="416">
        <v>-5.92125521873949</v>
      </c>
      <c r="F5" s="419">
        <v>62291.31</v>
      </c>
      <c r="G5" s="416">
        <v>-3.4976479188905265</v>
      </c>
    </row>
    <row r="6" spans="1:7" x14ac:dyDescent="0.2">
      <c r="A6" s="80"/>
      <c r="B6" s="1"/>
      <c r="C6" s="1"/>
      <c r="D6" s="1"/>
      <c r="E6" s="1"/>
      <c r="F6" s="1"/>
      <c r="G6" s="55" t="s">
        <v>220</v>
      </c>
    </row>
    <row r="7" spans="1:7" x14ac:dyDescent="0.2">
      <c r="A7" s="80" t="s">
        <v>565</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06"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654</v>
      </c>
      <c r="B1" s="3"/>
      <c r="C1" s="3"/>
      <c r="D1" s="3"/>
      <c r="E1" s="3"/>
      <c r="F1" s="3"/>
      <c r="G1" s="3"/>
    </row>
    <row r="2" spans="1:8" ht="15.75" x14ac:dyDescent="0.25">
      <c r="A2" s="2"/>
      <c r="B2" s="89"/>
      <c r="C2" s="3"/>
      <c r="D2" s="3"/>
      <c r="E2" s="3"/>
      <c r="F2" s="3"/>
      <c r="G2" s="3"/>
      <c r="H2" s="55" t="s">
        <v>151</v>
      </c>
    </row>
    <row r="3" spans="1:8" x14ac:dyDescent="0.2">
      <c r="A3" s="70"/>
      <c r="B3" s="777">
        <f>INDICE!A3</f>
        <v>46053</v>
      </c>
      <c r="C3" s="778"/>
      <c r="D3" s="778" t="s">
        <v>115</v>
      </c>
      <c r="E3" s="778"/>
      <c r="F3" s="778" t="s">
        <v>116</v>
      </c>
      <c r="G3" s="778"/>
      <c r="H3" s="778"/>
    </row>
    <row r="4" spans="1:8" x14ac:dyDescent="0.2">
      <c r="A4" s="66"/>
      <c r="B4" s="63" t="s">
        <v>47</v>
      </c>
      <c r="C4" s="63" t="s">
        <v>417</v>
      </c>
      <c r="D4" s="63" t="s">
        <v>47</v>
      </c>
      <c r="E4" s="63" t="s">
        <v>417</v>
      </c>
      <c r="F4" s="63" t="s">
        <v>47</v>
      </c>
      <c r="G4" s="64" t="s">
        <v>417</v>
      </c>
      <c r="H4" s="64" t="s">
        <v>121</v>
      </c>
    </row>
    <row r="5" spans="1:8" x14ac:dyDescent="0.2">
      <c r="A5" s="3" t="s">
        <v>509</v>
      </c>
      <c r="B5" s="300">
        <v>121.155</v>
      </c>
      <c r="C5" s="72">
        <v>-5.4591848678512136</v>
      </c>
      <c r="D5" s="71">
        <v>121.155</v>
      </c>
      <c r="E5" s="72">
        <v>-5.4591848678512136</v>
      </c>
      <c r="F5" s="71">
        <v>1249.1419999999998</v>
      </c>
      <c r="G5" s="72">
        <v>0.17900249416555672</v>
      </c>
      <c r="H5" s="303">
        <v>2.0353073130054824</v>
      </c>
    </row>
    <row r="6" spans="1:8" x14ac:dyDescent="0.2">
      <c r="A6" s="3" t="s">
        <v>48</v>
      </c>
      <c r="B6" s="301">
        <v>862.23800000000006</v>
      </c>
      <c r="C6" s="59">
        <v>9.3863621947351952</v>
      </c>
      <c r="D6" s="58">
        <v>862.23800000000006</v>
      </c>
      <c r="E6" s="59">
        <v>9.3863621947351952</v>
      </c>
      <c r="F6" s="58">
        <v>9707.5169999999998</v>
      </c>
      <c r="G6" s="59">
        <v>0.14313505697858453</v>
      </c>
      <c r="H6" s="304">
        <v>15.817081117459059</v>
      </c>
    </row>
    <row r="7" spans="1:8" x14ac:dyDescent="0.2">
      <c r="A7" s="3" t="s">
        <v>49</v>
      </c>
      <c r="B7" s="301">
        <v>818.98</v>
      </c>
      <c r="C7" s="59">
        <v>-1.6191788424414946</v>
      </c>
      <c r="D7" s="58">
        <v>818.98</v>
      </c>
      <c r="E7" s="73">
        <v>-1.6191788424414946</v>
      </c>
      <c r="F7" s="58">
        <v>9850.271999999999</v>
      </c>
      <c r="G7" s="59">
        <v>-4.0147522815843013</v>
      </c>
      <c r="H7" s="304">
        <v>16.04968101040005</v>
      </c>
    </row>
    <row r="8" spans="1:8" x14ac:dyDescent="0.2">
      <c r="A8" s="3" t="s">
        <v>122</v>
      </c>
      <c r="B8" s="301">
        <v>2000.1240000000003</v>
      </c>
      <c r="C8" s="73">
        <v>-0.80905041464206062</v>
      </c>
      <c r="D8" s="58">
        <v>2000.1240000000003</v>
      </c>
      <c r="E8" s="59">
        <v>-0.80905041464206062</v>
      </c>
      <c r="F8" s="58">
        <v>25286.272000000001</v>
      </c>
      <c r="G8" s="59">
        <v>0.43250730874357363</v>
      </c>
      <c r="H8" s="304">
        <v>41.20054751200886</v>
      </c>
    </row>
    <row r="9" spans="1:8" x14ac:dyDescent="0.2">
      <c r="A9" s="3" t="s">
        <v>123</v>
      </c>
      <c r="B9" s="301">
        <v>340.02699999999999</v>
      </c>
      <c r="C9" s="59">
        <v>-3.6611521777933995</v>
      </c>
      <c r="D9" s="58">
        <v>340.02699999999999</v>
      </c>
      <c r="E9" s="59">
        <v>-3.6611521777933995</v>
      </c>
      <c r="F9" s="58">
        <v>3807.788</v>
      </c>
      <c r="G9" s="73">
        <v>-16.491134035902476</v>
      </c>
      <c r="H9" s="304">
        <v>6.2042736236348794</v>
      </c>
    </row>
    <row r="10" spans="1:8" x14ac:dyDescent="0.2">
      <c r="A10" s="66" t="s">
        <v>582</v>
      </c>
      <c r="B10" s="302">
        <v>826.71599999999989</v>
      </c>
      <c r="C10" s="75">
        <v>-19.753450719263807</v>
      </c>
      <c r="D10" s="74">
        <v>826.71599999999989</v>
      </c>
      <c r="E10" s="75">
        <v>-19.753450719263807</v>
      </c>
      <c r="F10" s="74">
        <v>11472.640000000001</v>
      </c>
      <c r="G10" s="75">
        <v>-4.2934170774831983</v>
      </c>
      <c r="H10" s="305">
        <v>18.693109423491663</v>
      </c>
    </row>
    <row r="11" spans="1:8" x14ac:dyDescent="0.2">
      <c r="A11" s="76" t="s">
        <v>114</v>
      </c>
      <c r="B11" s="77">
        <v>4969.24</v>
      </c>
      <c r="C11" s="78">
        <v>-3.4811721625097136</v>
      </c>
      <c r="D11" s="77">
        <v>4969.24</v>
      </c>
      <c r="E11" s="78">
        <v>-3.4811721625097136</v>
      </c>
      <c r="F11" s="77">
        <v>61373.631000000001</v>
      </c>
      <c r="G11" s="78">
        <v>-2.4689175610446603</v>
      </c>
      <c r="H11" s="78">
        <v>100</v>
      </c>
    </row>
    <row r="12" spans="1:8" x14ac:dyDescent="0.2">
      <c r="A12" s="3"/>
      <c r="B12" s="3"/>
      <c r="C12" s="3"/>
      <c r="D12" s="3"/>
      <c r="E12" s="3"/>
      <c r="F12" s="3"/>
      <c r="G12" s="3"/>
      <c r="H12" s="79" t="s">
        <v>220</v>
      </c>
    </row>
    <row r="13" spans="1:8" x14ac:dyDescent="0.2">
      <c r="A13" s="80" t="s">
        <v>566</v>
      </c>
      <c r="B13" s="3"/>
      <c r="C13" s="3"/>
      <c r="D13" s="3"/>
      <c r="E13" s="3"/>
      <c r="F13" s="3"/>
      <c r="G13" s="3"/>
      <c r="H13" s="3"/>
    </row>
    <row r="14" spans="1:8" x14ac:dyDescent="0.2">
      <c r="A14" s="80" t="s">
        <v>567</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105" priority="3" operator="between">
      <formula>-0.5</formula>
      <formula>0.5</formula>
    </cfRule>
    <cfRule type="cellIs" dxfId="104" priority="4" operator="between">
      <formula>0</formula>
      <formula>0.49</formula>
    </cfRule>
  </conditionalFormatting>
  <conditionalFormatting sqref="E7">
    <cfRule type="cellIs" dxfId="103" priority="1" operator="between">
      <formula>0</formula>
      <formula>0.5</formula>
    </cfRule>
    <cfRule type="cellIs" dxfId="102"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0">
        <f>INDICE!A3</f>
        <v>46053</v>
      </c>
      <c r="B3" s="800">
        <v>41671</v>
      </c>
      <c r="C3" s="801">
        <v>41671</v>
      </c>
      <c r="D3" s="800">
        <v>41671</v>
      </c>
      <c r="E3" s="800">
        <v>41671</v>
      </c>
      <c r="F3" s="15"/>
    </row>
    <row r="4" spans="1:7" x14ac:dyDescent="0.2">
      <c r="A4" s="18" t="s">
        <v>30</v>
      </c>
      <c r="B4" s="726">
        <v>0.154</v>
      </c>
      <c r="C4" s="421"/>
      <c r="D4" s="15" t="s">
        <v>248</v>
      </c>
      <c r="E4" s="232">
        <v>4969.24</v>
      </c>
    </row>
    <row r="5" spans="1:7" x14ac:dyDescent="0.2">
      <c r="A5" s="18" t="s">
        <v>249</v>
      </c>
      <c r="B5" s="233">
        <v>5061.4049999999997</v>
      </c>
      <c r="C5" s="232"/>
      <c r="D5" s="18" t="s">
        <v>250</v>
      </c>
      <c r="E5" s="233">
        <v>-346.66199999999998</v>
      </c>
    </row>
    <row r="6" spans="1:7" x14ac:dyDescent="0.2">
      <c r="A6" s="18" t="s">
        <v>469</v>
      </c>
      <c r="B6" s="233">
        <v>144.42100000000002</v>
      </c>
      <c r="C6" s="232"/>
      <c r="D6" s="18" t="s">
        <v>251</v>
      </c>
      <c r="E6" s="233">
        <v>73.609090000005381</v>
      </c>
    </row>
    <row r="7" spans="1:7" x14ac:dyDescent="0.2">
      <c r="A7" s="18" t="s">
        <v>470</v>
      </c>
      <c r="B7" s="233">
        <v>115.91699999999955</v>
      </c>
      <c r="C7" s="232"/>
      <c r="D7" s="18" t="s">
        <v>471</v>
      </c>
      <c r="E7" s="233">
        <v>1696.607</v>
      </c>
    </row>
    <row r="8" spans="1:7" x14ac:dyDescent="0.2">
      <c r="A8" s="18" t="s">
        <v>472</v>
      </c>
      <c r="B8" s="233">
        <v>-329.74200000000002</v>
      </c>
      <c r="C8" s="232"/>
      <c r="D8" s="18" t="s">
        <v>473</v>
      </c>
      <c r="E8" s="233">
        <v>-1653.84</v>
      </c>
    </row>
    <row r="9" spans="1:7" x14ac:dyDescent="0.2">
      <c r="A9" s="173" t="s">
        <v>58</v>
      </c>
      <c r="B9" s="174">
        <v>4992.1549999999997</v>
      </c>
      <c r="C9" s="232"/>
      <c r="D9" s="18" t="s">
        <v>253</v>
      </c>
      <c r="E9" s="233">
        <v>-2.3220000000000001</v>
      </c>
    </row>
    <row r="10" spans="1:7" x14ac:dyDescent="0.2">
      <c r="A10" s="18" t="s">
        <v>252</v>
      </c>
      <c r="B10" s="233">
        <v>-22.914999999999964</v>
      </c>
      <c r="C10" s="232"/>
      <c r="D10" s="173" t="s">
        <v>474</v>
      </c>
      <c r="E10" s="174">
        <v>4736.6320900000046</v>
      </c>
      <c r="G10" s="493"/>
    </row>
    <row r="11" spans="1:7" x14ac:dyDescent="0.2">
      <c r="A11" s="173" t="s">
        <v>248</v>
      </c>
      <c r="B11" s="174">
        <v>4969.24</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9" t="s">
        <v>476</v>
      </c>
      <c r="B1" s="769"/>
      <c r="C1" s="769"/>
      <c r="D1" s="769"/>
      <c r="E1" s="191"/>
      <c r="F1" s="191"/>
      <c r="G1" s="6"/>
      <c r="H1" s="6"/>
      <c r="I1" s="6"/>
      <c r="J1" s="6"/>
    </row>
    <row r="2" spans="1:10" ht="14.25" customHeight="1" x14ac:dyDescent="0.2">
      <c r="A2" s="769"/>
      <c r="B2" s="769"/>
      <c r="C2" s="769"/>
      <c r="D2" s="769"/>
      <c r="E2" s="191"/>
      <c r="F2" s="191"/>
      <c r="G2" s="6"/>
      <c r="H2" s="6"/>
      <c r="I2" s="6"/>
      <c r="J2" s="6"/>
    </row>
    <row r="3" spans="1:10" ht="14.25" customHeight="1" x14ac:dyDescent="0.2">
      <c r="A3" s="53"/>
      <c r="B3" s="53"/>
      <c r="C3" s="53"/>
      <c r="D3" s="55" t="s">
        <v>254</v>
      </c>
    </row>
    <row r="4" spans="1:10" ht="14.25" customHeight="1" x14ac:dyDescent="0.2">
      <c r="A4" s="192"/>
      <c r="B4" s="192"/>
      <c r="C4" s="193" t="s">
        <v>577</v>
      </c>
      <c r="D4" s="193" t="s">
        <v>578</v>
      </c>
    </row>
    <row r="5" spans="1:10" ht="14.25" customHeight="1" x14ac:dyDescent="0.2">
      <c r="A5" s="802">
        <v>2022</v>
      </c>
      <c r="B5" s="733" t="s">
        <v>622</v>
      </c>
      <c r="C5" s="734">
        <v>17.75</v>
      </c>
      <c r="D5" s="196">
        <v>4.905437352245853</v>
      </c>
    </row>
    <row r="6" spans="1:10" ht="14.25" customHeight="1" x14ac:dyDescent="0.2">
      <c r="A6" s="803"/>
      <c r="B6" s="194" t="s">
        <v>623</v>
      </c>
      <c r="C6" s="750">
        <v>18.63</v>
      </c>
      <c r="D6" s="195">
        <v>4.9577464788732337</v>
      </c>
    </row>
    <row r="7" spans="1:10" ht="14.25" customHeight="1" x14ac:dyDescent="0.2">
      <c r="A7" s="803"/>
      <c r="B7" s="194" t="s">
        <v>630</v>
      </c>
      <c r="C7" s="750">
        <v>19.55</v>
      </c>
      <c r="D7" s="195">
        <v>4.9382716049382811</v>
      </c>
    </row>
    <row r="8" spans="1:10" ht="14.25" customHeight="1" x14ac:dyDescent="0.2">
      <c r="A8" s="804"/>
      <c r="B8" s="730" t="s">
        <v>629</v>
      </c>
      <c r="C8" s="616">
        <v>18.579999999999998</v>
      </c>
      <c r="D8" s="197">
        <v>-4.9616368286445134</v>
      </c>
    </row>
    <row r="9" spans="1:10" ht="14.25" customHeight="1" x14ac:dyDescent="0.2">
      <c r="A9" s="802">
        <v>2023</v>
      </c>
      <c r="B9" s="733" t="s">
        <v>631</v>
      </c>
      <c r="C9" s="734">
        <v>17.66</v>
      </c>
      <c r="D9" s="196">
        <v>-4.9515608180839523</v>
      </c>
    </row>
    <row r="10" spans="1:10" ht="14.25" customHeight="1" x14ac:dyDescent="0.2">
      <c r="A10" s="803"/>
      <c r="B10" s="194" t="s">
        <v>635</v>
      </c>
      <c r="C10" s="750">
        <v>16.79</v>
      </c>
      <c r="D10" s="195">
        <v>-4.9263873159682952</v>
      </c>
    </row>
    <row r="11" spans="1:10" ht="14.25" customHeight="1" x14ac:dyDescent="0.2">
      <c r="A11" s="803"/>
      <c r="B11" s="194" t="s">
        <v>636</v>
      </c>
      <c r="C11" s="750">
        <v>15.96</v>
      </c>
      <c r="D11" s="195">
        <v>-4.9434187016080902</v>
      </c>
    </row>
    <row r="12" spans="1:10" ht="14.25" customHeight="1" x14ac:dyDescent="0.2">
      <c r="A12" s="803"/>
      <c r="B12" s="194" t="s">
        <v>637</v>
      </c>
      <c r="C12" s="750">
        <v>15.18</v>
      </c>
      <c r="D12" s="195">
        <v>-4.8872180451127889</v>
      </c>
    </row>
    <row r="13" spans="1:10" ht="14.25" customHeight="1" x14ac:dyDescent="0.2">
      <c r="A13" s="803"/>
      <c r="B13" s="194" t="s">
        <v>650</v>
      </c>
      <c r="C13" s="750">
        <v>14.43</v>
      </c>
      <c r="D13" s="195">
        <v>-4.9407114624505928</v>
      </c>
    </row>
    <row r="14" spans="1:10" ht="14.25" customHeight="1" x14ac:dyDescent="0.2">
      <c r="A14" s="804"/>
      <c r="B14" s="730" t="s">
        <v>648</v>
      </c>
      <c r="C14" s="616">
        <v>15.14</v>
      </c>
      <c r="D14" s="197">
        <v>4.9203049203049263</v>
      </c>
    </row>
    <row r="15" spans="1:10" ht="14.25" customHeight="1" x14ac:dyDescent="0.2">
      <c r="A15" s="802">
        <v>2024</v>
      </c>
      <c r="B15" s="733" t="s">
        <v>657</v>
      </c>
      <c r="C15" s="734">
        <v>15.89</v>
      </c>
      <c r="D15" s="196">
        <v>4.9537648612945837</v>
      </c>
    </row>
    <row r="16" spans="1:10" ht="14.25" customHeight="1" x14ac:dyDescent="0.2">
      <c r="A16" s="803"/>
      <c r="B16" s="194" t="s">
        <v>658</v>
      </c>
      <c r="C16" s="750">
        <v>16.670000000000002</v>
      </c>
      <c r="D16" s="195">
        <v>4.9087476400251804</v>
      </c>
      <c r="F16" s="3" t="s">
        <v>365</v>
      </c>
    </row>
    <row r="17" spans="1:4" ht="14.25" customHeight="1" x14ac:dyDescent="0.2">
      <c r="A17" s="803"/>
      <c r="B17" s="194" t="s">
        <v>659</v>
      </c>
      <c r="C17" s="750">
        <v>16.14</v>
      </c>
      <c r="D17" s="195">
        <v>-3.1793641271745714</v>
      </c>
    </row>
    <row r="18" spans="1:4" ht="14.25" customHeight="1" x14ac:dyDescent="0.2">
      <c r="A18" s="803"/>
      <c r="B18" s="194" t="s">
        <v>660</v>
      </c>
      <c r="C18" s="750">
        <v>15.34</v>
      </c>
      <c r="D18" s="195">
        <v>-4.9566294919454812</v>
      </c>
    </row>
    <row r="19" spans="1:4" ht="14.25" customHeight="1" x14ac:dyDescent="0.2">
      <c r="A19" s="803"/>
      <c r="B19" s="194" t="s">
        <v>661</v>
      </c>
      <c r="C19" s="750">
        <v>15.93</v>
      </c>
      <c r="D19" s="195">
        <v>3.8461538461538449</v>
      </c>
    </row>
    <row r="20" spans="1:4" ht="14.25" customHeight="1" x14ac:dyDescent="0.2">
      <c r="A20" s="804"/>
      <c r="B20" s="730" t="s">
        <v>665</v>
      </c>
      <c r="C20" s="616">
        <v>16.61</v>
      </c>
      <c r="D20" s="197">
        <v>4.2686754551161314</v>
      </c>
    </row>
    <row r="21" spans="1:4" ht="14.25" customHeight="1" x14ac:dyDescent="0.2">
      <c r="A21" s="802">
        <v>2025</v>
      </c>
      <c r="B21" s="733" t="s">
        <v>666</v>
      </c>
      <c r="C21" s="734">
        <v>16.64</v>
      </c>
      <c r="D21" s="196">
        <v>0.18061408789886296</v>
      </c>
    </row>
    <row r="22" spans="1:4" ht="14.25" customHeight="1" x14ac:dyDescent="0.2">
      <c r="A22" s="803"/>
      <c r="B22" s="194" t="s">
        <v>668</v>
      </c>
      <c r="C22" s="750">
        <v>17.670000000000002</v>
      </c>
      <c r="D22" s="195">
        <v>6.1899038461538529</v>
      </c>
    </row>
    <row r="23" spans="1:4" ht="14.25" customHeight="1" x14ac:dyDescent="0.2">
      <c r="A23" s="803"/>
      <c r="B23" s="194" t="s">
        <v>674</v>
      </c>
      <c r="C23" s="750">
        <v>18</v>
      </c>
      <c r="D23" s="195">
        <v>1.8675721561969343</v>
      </c>
    </row>
    <row r="24" spans="1:4" ht="14.25" customHeight="1" x14ac:dyDescent="0.2">
      <c r="A24" s="803"/>
      <c r="B24" s="194" t="s">
        <v>675</v>
      </c>
      <c r="C24" s="750">
        <v>17.11</v>
      </c>
      <c r="D24" s="195">
        <v>-4.9444444444444482</v>
      </c>
    </row>
    <row r="25" spans="1:4" ht="14.25" customHeight="1" x14ac:dyDescent="0.2">
      <c r="A25" s="803"/>
      <c r="B25" s="194" t="s">
        <v>678</v>
      </c>
      <c r="C25" s="750">
        <v>16.27</v>
      </c>
      <c r="D25" s="195">
        <v>-4.9094097019286957</v>
      </c>
    </row>
    <row r="26" spans="1:4" ht="14.25" customHeight="1" x14ac:dyDescent="0.2">
      <c r="A26" s="804"/>
      <c r="B26" s="730" t="s">
        <v>681</v>
      </c>
      <c r="C26" s="616">
        <v>15.46</v>
      </c>
      <c r="D26" s="197">
        <v>-4.9784880147510684</v>
      </c>
    </row>
    <row r="27" spans="1:4" ht="14.25" customHeight="1" x14ac:dyDescent="0.2">
      <c r="A27" s="751">
        <v>2026</v>
      </c>
      <c r="B27" s="730" t="s">
        <v>687</v>
      </c>
      <c r="C27" s="616">
        <v>15.58</v>
      </c>
      <c r="D27" s="197">
        <v>0.77619663648123682</v>
      </c>
    </row>
    <row r="28" spans="1:4" ht="14.25" customHeight="1" x14ac:dyDescent="0.2">
      <c r="A28" s="630" t="s">
        <v>255</v>
      </c>
      <c r="B28"/>
      <c r="C28"/>
      <c r="D28" s="752" t="s">
        <v>564</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5:A8"/>
    <mergeCell ref="A9:A14"/>
    <mergeCell ref="A15:A20"/>
    <mergeCell ref="A21:A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571</v>
      </c>
      <c r="B1" s="53"/>
      <c r="C1" s="53"/>
      <c r="D1" s="53"/>
      <c r="E1" s="53"/>
      <c r="F1" s="6"/>
    </row>
    <row r="2" spans="1:6" x14ac:dyDescent="0.2">
      <c r="A2" s="54"/>
      <c r="B2" s="54"/>
      <c r="C2" s="54"/>
      <c r="D2" s="54"/>
      <c r="E2" s="54"/>
      <c r="F2" s="55" t="s">
        <v>105</v>
      </c>
    </row>
    <row r="3" spans="1:6" ht="14.85" customHeight="1" x14ac:dyDescent="0.2">
      <c r="A3" s="56"/>
      <c r="B3" s="771" t="s">
        <v>680</v>
      </c>
      <c r="C3" s="773" t="s">
        <v>416</v>
      </c>
      <c r="D3" s="771" t="s">
        <v>672</v>
      </c>
      <c r="E3" s="773" t="s">
        <v>416</v>
      </c>
      <c r="F3" s="775" t="s">
        <v>676</v>
      </c>
    </row>
    <row r="4" spans="1:6" ht="14.85" customHeight="1" x14ac:dyDescent="0.2">
      <c r="A4" s="491"/>
      <c r="B4" s="772"/>
      <c r="C4" s="774"/>
      <c r="D4" s="772"/>
      <c r="E4" s="774"/>
      <c r="F4" s="776"/>
    </row>
    <row r="5" spans="1:6" x14ac:dyDescent="0.2">
      <c r="A5" s="3" t="s">
        <v>107</v>
      </c>
      <c r="B5" s="58">
        <v>2470.0247124295402</v>
      </c>
      <c r="C5" s="59">
        <v>2.0980976776142928</v>
      </c>
      <c r="D5" s="58">
        <v>2768.230742380817</v>
      </c>
      <c r="E5" s="59">
        <v>2.4064059555950923</v>
      </c>
      <c r="F5" s="59">
        <v>-10.772441234244971</v>
      </c>
    </row>
    <row r="6" spans="1:6" x14ac:dyDescent="0.2">
      <c r="A6" s="3" t="s">
        <v>108</v>
      </c>
      <c r="B6" s="58">
        <v>54784.398490573767</v>
      </c>
      <c r="C6" s="59">
        <v>46.535169735006306</v>
      </c>
      <c r="D6" s="58">
        <v>51859.549211808546</v>
      </c>
      <c r="E6" s="59">
        <v>45.081187116086575</v>
      </c>
      <c r="F6" s="59">
        <v>5.6399435074519042</v>
      </c>
    </row>
    <row r="7" spans="1:6" x14ac:dyDescent="0.2">
      <c r="A7" s="3" t="s">
        <v>109</v>
      </c>
      <c r="B7" s="58">
        <v>24065.224505588987</v>
      </c>
      <c r="C7" s="59">
        <v>20.441573475910367</v>
      </c>
      <c r="D7" s="58">
        <v>25228.810374393222</v>
      </c>
      <c r="E7" s="59">
        <v>21.93124966356844</v>
      </c>
      <c r="F7" s="59">
        <v>-4.6121313353135882</v>
      </c>
    </row>
    <row r="8" spans="1:6" x14ac:dyDescent="0.2">
      <c r="A8" s="3" t="s">
        <v>110</v>
      </c>
      <c r="B8" s="58">
        <v>14211</v>
      </c>
      <c r="C8" s="59">
        <v>12.071161048121397</v>
      </c>
      <c r="D8" s="58">
        <v>14778</v>
      </c>
      <c r="E8" s="59">
        <v>12.846424493212327</v>
      </c>
      <c r="F8" s="59">
        <v>-3.8367844092570031</v>
      </c>
    </row>
    <row r="9" spans="1:6" x14ac:dyDescent="0.2">
      <c r="A9" s="3" t="s">
        <v>111</v>
      </c>
      <c r="B9" s="58">
        <v>22479.807072123625</v>
      </c>
      <c r="C9" s="59">
        <v>19.094882238991104</v>
      </c>
      <c r="D9" s="58">
        <v>21101.293177998232</v>
      </c>
      <c r="E9" s="59">
        <v>18.343224355142151</v>
      </c>
      <c r="F9" s="59">
        <v>6.5328408192666316</v>
      </c>
    </row>
    <row r="10" spans="1:6" x14ac:dyDescent="0.2">
      <c r="A10" s="3" t="s">
        <v>112</v>
      </c>
      <c r="B10" s="95">
        <v>595.77779980280877</v>
      </c>
      <c r="C10" s="187">
        <v>0.50606781861340744</v>
      </c>
      <c r="D10" s="95">
        <v>500.08106429731538</v>
      </c>
      <c r="E10" s="187">
        <v>0.4347173929476737</v>
      </c>
      <c r="F10" s="187">
        <v>19.136244568660253</v>
      </c>
    </row>
    <row r="11" spans="1:6" x14ac:dyDescent="0.2">
      <c r="A11" s="3" t="s">
        <v>113</v>
      </c>
      <c r="B11" s="95">
        <v>-879.36319862424762</v>
      </c>
      <c r="C11" s="187">
        <v>-0.74695199425687542</v>
      </c>
      <c r="D11" s="95">
        <v>-1200.0648323301809</v>
      </c>
      <c r="E11" s="187">
        <v>-1.0432089765522523</v>
      </c>
      <c r="F11" s="187">
        <v>-26.723692342789757</v>
      </c>
    </row>
    <row r="12" spans="1:6" x14ac:dyDescent="0.2">
      <c r="A12" s="60" t="s">
        <v>114</v>
      </c>
      <c r="B12" s="463">
        <v>117726.86938189447</v>
      </c>
      <c r="C12" s="464">
        <v>100</v>
      </c>
      <c r="D12" s="463">
        <v>115035.89973854795</v>
      </c>
      <c r="E12" s="464">
        <v>100</v>
      </c>
      <c r="F12" s="464">
        <v>2.3392433574758216</v>
      </c>
    </row>
    <row r="13" spans="1:6" x14ac:dyDescent="0.2">
      <c r="A13" s="696"/>
      <c r="B13" s="3"/>
      <c r="C13" s="3"/>
      <c r="D13" s="3"/>
      <c r="E13" s="3"/>
      <c r="F13" s="55" t="s">
        <v>564</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1" t="s">
        <v>257</v>
      </c>
      <c r="C3" s="781"/>
      <c r="D3" s="781"/>
      <c r="E3" s="779" t="s">
        <v>258</v>
      </c>
      <c r="F3" s="779"/>
    </row>
    <row r="4" spans="1:6" x14ac:dyDescent="0.2">
      <c r="A4" s="66"/>
      <c r="B4" s="199" t="s">
        <v>686</v>
      </c>
      <c r="C4" s="200" t="s">
        <v>682</v>
      </c>
      <c r="D4" s="199" t="s">
        <v>689</v>
      </c>
      <c r="E4" s="185" t="s">
        <v>259</v>
      </c>
      <c r="F4" s="184" t="s">
        <v>260</v>
      </c>
    </row>
    <row r="5" spans="1:6" x14ac:dyDescent="0.2">
      <c r="A5" s="423" t="s">
        <v>479</v>
      </c>
      <c r="B5" s="90">
        <v>144.20834096451614</v>
      </c>
      <c r="C5" s="90">
        <v>145.95634597419354</v>
      </c>
      <c r="D5" s="90">
        <v>156.25545242258065</v>
      </c>
      <c r="E5" s="90">
        <v>-1.1976217943867018</v>
      </c>
      <c r="F5" s="90">
        <v>-7.7098822929289126</v>
      </c>
    </row>
    <row r="6" spans="1:6" x14ac:dyDescent="0.2">
      <c r="A6" s="66" t="s">
        <v>478</v>
      </c>
      <c r="B6" s="97">
        <v>139.0320425612903</v>
      </c>
      <c r="C6" s="197">
        <v>141.11006721935479</v>
      </c>
      <c r="D6" s="97">
        <v>148.70589457741937</v>
      </c>
      <c r="E6" s="97">
        <v>-1.4726267934053319</v>
      </c>
      <c r="F6" s="97">
        <v>-6.5053588115114485</v>
      </c>
    </row>
    <row r="7" spans="1:6" x14ac:dyDescent="0.2">
      <c r="F7" s="55" t="s">
        <v>564</v>
      </c>
    </row>
    <row r="8" spans="1:6" x14ac:dyDescent="0.2">
      <c r="A8" s="630"/>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9" t="s">
        <v>626</v>
      </c>
      <c r="B1" s="769"/>
      <c r="C1" s="769"/>
      <c r="D1" s="3"/>
      <c r="E1" s="3"/>
    </row>
    <row r="2" spans="1:38" x14ac:dyDescent="0.2">
      <c r="A2" s="770"/>
      <c r="B2" s="769"/>
      <c r="C2" s="769"/>
      <c r="D2" s="3"/>
      <c r="E2" s="55" t="s">
        <v>256</v>
      </c>
    </row>
    <row r="3" spans="1:38" x14ac:dyDescent="0.2">
      <c r="A3" s="57"/>
      <c r="B3" s="201" t="s">
        <v>261</v>
      </c>
      <c r="C3" s="201" t="s">
        <v>262</v>
      </c>
      <c r="D3" s="201" t="s">
        <v>263</v>
      </c>
      <c r="E3" s="201" t="s">
        <v>264</v>
      </c>
    </row>
    <row r="4" spans="1:38" x14ac:dyDescent="0.2">
      <c r="A4" s="665" t="s">
        <v>265</v>
      </c>
      <c r="B4" s="704">
        <v>144.20834096451614</v>
      </c>
      <c r="C4" s="705">
        <v>25.027893886403628</v>
      </c>
      <c r="D4" s="705">
        <v>47.411314052306039</v>
      </c>
      <c r="E4" s="705">
        <v>71.769133025806468</v>
      </c>
      <c r="F4" s="608"/>
      <c r="G4" s="608"/>
      <c r="H4" s="608"/>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177.76774193548388</v>
      </c>
      <c r="C5" s="92">
        <v>28.383084846841964</v>
      </c>
      <c r="D5" s="92">
        <v>79.53455191108705</v>
      </c>
      <c r="E5" s="92">
        <v>69.850105177554866</v>
      </c>
      <c r="F5" s="608"/>
      <c r="G5" s="608"/>
      <c r="M5" s="609"/>
      <c r="N5" s="609"/>
      <c r="O5" s="609"/>
      <c r="P5" s="609"/>
      <c r="Q5" s="609"/>
      <c r="R5" s="609"/>
      <c r="S5" s="609"/>
      <c r="T5" s="609"/>
      <c r="U5" s="609"/>
      <c r="V5" s="609"/>
      <c r="W5" s="609"/>
      <c r="X5" s="609"/>
      <c r="Y5" s="609"/>
      <c r="Z5" s="609"/>
      <c r="AA5" s="609"/>
      <c r="AB5" s="609"/>
      <c r="AC5" s="609"/>
      <c r="AD5" s="609"/>
      <c r="AE5" s="276"/>
      <c r="AF5" s="276"/>
      <c r="AG5" s="276"/>
      <c r="AH5" s="276"/>
      <c r="AI5" s="276"/>
      <c r="AJ5" s="276"/>
      <c r="AK5" s="276"/>
      <c r="AL5" s="276"/>
    </row>
    <row r="6" spans="1:38" x14ac:dyDescent="0.2">
      <c r="A6" s="202" t="s">
        <v>267</v>
      </c>
      <c r="B6" s="203">
        <v>146.35483870967741</v>
      </c>
      <c r="C6" s="92">
        <v>24.392473118279568</v>
      </c>
      <c r="D6" s="92">
        <v>61.392139784946224</v>
      </c>
      <c r="E6" s="92">
        <v>60.570225806451617</v>
      </c>
      <c r="F6" s="608"/>
      <c r="G6" s="608"/>
      <c r="M6" s="609"/>
      <c r="N6" s="609"/>
      <c r="O6" s="609"/>
      <c r="P6" s="609"/>
      <c r="Q6" s="609"/>
      <c r="R6" s="609"/>
      <c r="S6" s="609"/>
      <c r="T6" s="609"/>
      <c r="U6" s="609"/>
      <c r="V6" s="609"/>
      <c r="W6" s="609"/>
      <c r="X6" s="609"/>
      <c r="Y6" s="609"/>
      <c r="Z6" s="609"/>
      <c r="AA6" s="609"/>
      <c r="AB6" s="609"/>
      <c r="AC6" s="609"/>
      <c r="AD6" s="609"/>
      <c r="AE6" s="276"/>
      <c r="AF6" s="276"/>
      <c r="AG6" s="276"/>
      <c r="AH6" s="276"/>
      <c r="AI6" s="276"/>
      <c r="AJ6" s="276"/>
      <c r="AK6" s="276"/>
      <c r="AL6" s="276"/>
    </row>
    <row r="7" spans="1:38" x14ac:dyDescent="0.2">
      <c r="A7" s="202" t="s">
        <v>233</v>
      </c>
      <c r="B7" s="203">
        <v>146.18383870967745</v>
      </c>
      <c r="C7" s="92">
        <v>25.370748866968814</v>
      </c>
      <c r="D7" s="92">
        <v>60.015880375899769</v>
      </c>
      <c r="E7" s="92">
        <v>60.797209466808866</v>
      </c>
      <c r="F7" s="608"/>
      <c r="G7" s="608"/>
      <c r="N7" s="609"/>
      <c r="O7" s="609"/>
      <c r="P7" s="609"/>
      <c r="Q7" s="609"/>
      <c r="R7" s="609"/>
      <c r="S7" s="609"/>
      <c r="T7" s="609"/>
      <c r="U7" s="609"/>
      <c r="V7" s="609"/>
      <c r="W7" s="609"/>
      <c r="X7" s="609"/>
      <c r="Y7" s="609"/>
      <c r="Z7" s="609"/>
      <c r="AA7" s="609"/>
      <c r="AB7" s="609"/>
      <c r="AC7" s="609"/>
      <c r="AD7" s="609"/>
      <c r="AE7" s="276"/>
      <c r="AF7" s="276"/>
      <c r="AG7" s="276"/>
      <c r="AH7" s="276"/>
      <c r="AI7" s="276"/>
      <c r="AJ7" s="276"/>
      <c r="AK7" s="276"/>
      <c r="AL7" s="276"/>
    </row>
    <row r="8" spans="1:38" x14ac:dyDescent="0.2">
      <c r="A8" s="202" t="s">
        <v>268</v>
      </c>
      <c r="B8" s="203">
        <v>121.63122580645158</v>
      </c>
      <c r="C8" s="92">
        <v>20.271870967741933</v>
      </c>
      <c r="D8" s="92">
        <v>36.301866760854296</v>
      </c>
      <c r="E8" s="92">
        <v>65.057488077855353</v>
      </c>
      <c r="F8" s="608"/>
      <c r="G8" s="608"/>
      <c r="N8" s="609"/>
      <c r="O8" s="609"/>
      <c r="P8" s="609"/>
      <c r="Q8" s="609"/>
      <c r="R8" s="609"/>
      <c r="S8" s="609"/>
      <c r="T8" s="609"/>
      <c r="U8" s="609"/>
      <c r="V8" s="609"/>
      <c r="W8" s="609"/>
      <c r="X8" s="609"/>
      <c r="Y8" s="609"/>
      <c r="Z8" s="609"/>
      <c r="AA8" s="609"/>
      <c r="AB8" s="609"/>
      <c r="AC8" s="609"/>
      <c r="AD8" s="609"/>
      <c r="AE8" s="276"/>
      <c r="AF8" s="276"/>
      <c r="AG8" s="276"/>
      <c r="AH8" s="276"/>
      <c r="AI8" s="276"/>
      <c r="AJ8" s="276"/>
      <c r="AK8" s="276"/>
      <c r="AL8" s="276"/>
    </row>
    <row r="9" spans="1:38" x14ac:dyDescent="0.2">
      <c r="A9" s="202" t="s">
        <v>269</v>
      </c>
      <c r="B9" s="203">
        <v>132.45116129032255</v>
      </c>
      <c r="C9" s="92">
        <v>21.147664407698556</v>
      </c>
      <c r="D9" s="92">
        <v>43.970050962320386</v>
      </c>
      <c r="E9" s="92">
        <v>67.333445920303603</v>
      </c>
      <c r="F9" s="608"/>
      <c r="G9" s="608"/>
    </row>
    <row r="10" spans="1:38" x14ac:dyDescent="0.2">
      <c r="A10" s="202" t="s">
        <v>270</v>
      </c>
      <c r="B10" s="203">
        <v>141.59354838709677</v>
      </c>
      <c r="C10" s="92">
        <v>28.318709677419356</v>
      </c>
      <c r="D10" s="92">
        <v>51.231000000000002</v>
      </c>
      <c r="E10" s="92">
        <v>62.043838709677416</v>
      </c>
      <c r="F10" s="608"/>
      <c r="G10" s="608"/>
    </row>
    <row r="11" spans="1:38" x14ac:dyDescent="0.2">
      <c r="A11" s="202" t="s">
        <v>271</v>
      </c>
      <c r="B11" s="203">
        <v>188.91677049063821</v>
      </c>
      <c r="C11" s="92">
        <v>37.783354098127646</v>
      </c>
      <c r="D11" s="92">
        <v>71.06871356230522</v>
      </c>
      <c r="E11" s="92">
        <v>80.064702830205349</v>
      </c>
      <c r="F11" s="608"/>
      <c r="G11" s="608"/>
    </row>
    <row r="12" spans="1:38" x14ac:dyDescent="0.2">
      <c r="A12" s="202" t="s">
        <v>272</v>
      </c>
      <c r="B12" s="203">
        <v>144.90645161290323</v>
      </c>
      <c r="C12" s="92">
        <v>27.096328350380279</v>
      </c>
      <c r="D12" s="92">
        <v>55.364984264358768</v>
      </c>
      <c r="E12" s="92">
        <v>62.445138998164182</v>
      </c>
      <c r="F12" s="608"/>
      <c r="G12" s="608"/>
    </row>
    <row r="13" spans="1:38" x14ac:dyDescent="0.2">
      <c r="A13" s="202" t="s">
        <v>273</v>
      </c>
      <c r="B13" s="203">
        <v>139.42541935483874</v>
      </c>
      <c r="C13" s="92">
        <v>25.142288736118463</v>
      </c>
      <c r="D13" s="92">
        <v>59.898993654151255</v>
      </c>
      <c r="E13" s="92">
        <v>54.384136964569016</v>
      </c>
      <c r="F13" s="608"/>
      <c r="G13" s="608"/>
    </row>
    <row r="14" spans="1:38" x14ac:dyDescent="0.2">
      <c r="A14" s="202" t="s">
        <v>205</v>
      </c>
      <c r="B14" s="203">
        <v>143.9548387096774</v>
      </c>
      <c r="C14" s="92">
        <v>23.99247311827957</v>
      </c>
      <c r="D14" s="92">
        <v>56.299956989247299</v>
      </c>
      <c r="E14" s="92">
        <v>63.662408602150535</v>
      </c>
      <c r="F14" s="608"/>
      <c r="G14" s="608"/>
    </row>
    <row r="15" spans="1:38" x14ac:dyDescent="0.2">
      <c r="A15" s="202" t="s">
        <v>274</v>
      </c>
      <c r="B15" s="203">
        <v>179.36302150537625</v>
      </c>
      <c r="C15" s="92">
        <v>34.715423517169597</v>
      </c>
      <c r="D15" s="92">
        <v>73.353336105496837</v>
      </c>
      <c r="E15" s="92">
        <v>71.294261882709819</v>
      </c>
      <c r="F15" s="608"/>
      <c r="G15" s="608"/>
    </row>
    <row r="16" spans="1:38" x14ac:dyDescent="0.2">
      <c r="A16" s="202" t="s">
        <v>234</v>
      </c>
      <c r="B16" s="204">
        <v>170.40306451612904</v>
      </c>
      <c r="C16" s="195">
        <v>28.400510752688174</v>
      </c>
      <c r="D16" s="195">
        <v>69.038064516129026</v>
      </c>
      <c r="E16" s="195">
        <v>72.964489247311832</v>
      </c>
      <c r="F16" s="608"/>
      <c r="G16" s="608"/>
    </row>
    <row r="17" spans="1:13" x14ac:dyDescent="0.2">
      <c r="A17" s="202" t="s">
        <v>235</v>
      </c>
      <c r="B17" s="203">
        <v>171.56129032258065</v>
      </c>
      <c r="C17" s="92">
        <v>33.205411030176897</v>
      </c>
      <c r="D17" s="92">
        <v>71.534049947970885</v>
      </c>
      <c r="E17" s="92">
        <v>66.821829344432871</v>
      </c>
      <c r="F17" s="608"/>
      <c r="G17" s="608"/>
    </row>
    <row r="18" spans="1:13" x14ac:dyDescent="0.2">
      <c r="A18" s="202" t="s">
        <v>275</v>
      </c>
      <c r="B18" s="203">
        <v>144.19010923152842</v>
      </c>
      <c r="C18" s="92">
        <v>30.654590151584781</v>
      </c>
      <c r="D18" s="92">
        <v>42.244510190938456</v>
      </c>
      <c r="E18" s="92">
        <v>71.291008889005184</v>
      </c>
      <c r="F18" s="608"/>
      <c r="G18" s="608"/>
    </row>
    <row r="19" spans="1:13" x14ac:dyDescent="0.2">
      <c r="A19" s="3" t="s">
        <v>276</v>
      </c>
      <c r="B19" s="203">
        <v>172.46903225806449</v>
      </c>
      <c r="C19" s="92">
        <v>32.250306845003927</v>
      </c>
      <c r="D19" s="92">
        <v>70.878005245213728</v>
      </c>
      <c r="E19" s="92">
        <v>69.34072016784684</v>
      </c>
      <c r="F19" s="608"/>
      <c r="G19" s="608"/>
    </row>
    <row r="20" spans="1:13" x14ac:dyDescent="0.2">
      <c r="A20" s="3" t="s">
        <v>206</v>
      </c>
      <c r="B20" s="203">
        <v>164.13648387096774</v>
      </c>
      <c r="C20" s="92">
        <v>29.598382337387626</v>
      </c>
      <c r="D20" s="92">
        <v>67.812572184029591</v>
      </c>
      <c r="E20" s="92">
        <v>66.725529349550513</v>
      </c>
      <c r="F20" s="608"/>
      <c r="G20" s="608"/>
    </row>
    <row r="21" spans="1:13" x14ac:dyDescent="0.2">
      <c r="A21" s="3" t="s">
        <v>277</v>
      </c>
      <c r="B21" s="203">
        <v>150.09058064516131</v>
      </c>
      <c r="C21" s="92">
        <v>26.048778459077582</v>
      </c>
      <c r="D21" s="92">
        <v>62.184197014129595</v>
      </c>
      <c r="E21" s="92">
        <v>61.857605171954141</v>
      </c>
      <c r="F21" s="608"/>
      <c r="G21" s="608"/>
    </row>
    <row r="22" spans="1:13" x14ac:dyDescent="0.2">
      <c r="A22" s="194" t="s">
        <v>278</v>
      </c>
      <c r="B22" s="203">
        <v>146.52754838709674</v>
      </c>
      <c r="C22" s="92">
        <v>25.430400959744063</v>
      </c>
      <c r="D22" s="92">
        <v>58.320832040417613</v>
      </c>
      <c r="E22" s="92">
        <v>62.77631538693506</v>
      </c>
      <c r="F22" s="608"/>
      <c r="G22" s="608"/>
    </row>
    <row r="23" spans="1:13" x14ac:dyDescent="0.2">
      <c r="A23" s="194" t="s">
        <v>279</v>
      </c>
      <c r="B23" s="205">
        <v>141.73225806451612</v>
      </c>
      <c r="C23" s="206">
        <v>20.593575958092089</v>
      </c>
      <c r="D23" s="206">
        <v>56.782027609594678</v>
      </c>
      <c r="E23" s="206">
        <v>64.35665449682935</v>
      </c>
      <c r="F23" s="608"/>
      <c r="G23" s="608"/>
    </row>
    <row r="24" spans="1:13" x14ac:dyDescent="0.2">
      <c r="A24" s="194" t="s">
        <v>280</v>
      </c>
      <c r="B24" s="205">
        <v>134</v>
      </c>
      <c r="C24" s="206">
        <v>20.440677966101696</v>
      </c>
      <c r="D24" s="206">
        <v>54.938041552761071</v>
      </c>
      <c r="E24" s="206">
        <v>58.621280481137241</v>
      </c>
      <c r="F24" s="608"/>
      <c r="G24" s="608"/>
    </row>
    <row r="25" spans="1:13" x14ac:dyDescent="0.2">
      <c r="A25" s="194" t="s">
        <v>540</v>
      </c>
      <c r="B25" s="205">
        <v>199.78196774193549</v>
      </c>
      <c r="C25" s="206">
        <v>34.672903492402021</v>
      </c>
      <c r="D25" s="206">
        <v>84.143269528125842</v>
      </c>
      <c r="E25" s="206">
        <v>80.965794721407619</v>
      </c>
      <c r="F25" s="608"/>
      <c r="G25" s="608"/>
    </row>
    <row r="26" spans="1:13" x14ac:dyDescent="0.2">
      <c r="A26" s="3" t="s">
        <v>281</v>
      </c>
      <c r="B26" s="205">
        <v>135.00327090827392</v>
      </c>
      <c r="C26" s="206">
        <v>25.244514072278864</v>
      </c>
      <c r="D26" s="206">
        <v>43.11435180147673</v>
      </c>
      <c r="E26" s="206">
        <v>66.644405034518329</v>
      </c>
      <c r="F26" s="608"/>
      <c r="G26" s="608"/>
    </row>
    <row r="27" spans="1:13" x14ac:dyDescent="0.2">
      <c r="A27" s="194" t="s">
        <v>236</v>
      </c>
      <c r="B27" s="205">
        <v>165.97419354838709</v>
      </c>
      <c r="C27" s="206">
        <v>31.035824809861005</v>
      </c>
      <c r="D27" s="206">
        <v>65.449540091477047</v>
      </c>
      <c r="E27" s="206">
        <v>69.488828647049047</v>
      </c>
      <c r="F27" s="608"/>
      <c r="G27" s="608"/>
    </row>
    <row r="28" spans="1:13" x14ac:dyDescent="0.2">
      <c r="A28" s="194" t="s">
        <v>542</v>
      </c>
      <c r="B28" s="203">
        <v>136.02470695223008</v>
      </c>
      <c r="C28" s="92">
        <v>23.607593768568854</v>
      </c>
      <c r="D28" s="92">
        <v>52.92806936657643</v>
      </c>
      <c r="E28" s="92">
        <v>59.489043817084791</v>
      </c>
      <c r="F28" s="608"/>
      <c r="G28" s="608"/>
    </row>
    <row r="29" spans="1:13" x14ac:dyDescent="0.2">
      <c r="A29" s="3" t="s">
        <v>282</v>
      </c>
      <c r="B29" s="205">
        <v>149.56193925547399</v>
      </c>
      <c r="C29" s="206">
        <v>25.957030779875652</v>
      </c>
      <c r="D29" s="206">
        <v>58.156345335211952</v>
      </c>
      <c r="E29" s="206">
        <v>65.448563140386383</v>
      </c>
      <c r="F29" s="608"/>
      <c r="G29" s="608"/>
    </row>
    <row r="30" spans="1:13" x14ac:dyDescent="0.2">
      <c r="A30" s="3" t="s">
        <v>237</v>
      </c>
      <c r="B30" s="203">
        <v>138.31433458226655</v>
      </c>
      <c r="C30" s="92">
        <v>27.662866916453311</v>
      </c>
      <c r="D30" s="92">
        <v>45.035563336080571</v>
      </c>
      <c r="E30" s="92">
        <v>65.615904329732672</v>
      </c>
      <c r="F30" s="608"/>
      <c r="G30" s="608"/>
    </row>
    <row r="31" spans="1:13" x14ac:dyDescent="0.2">
      <c r="A31" s="640" t="s">
        <v>283</v>
      </c>
      <c r="B31" s="641">
        <v>160.7348673933981</v>
      </c>
      <c r="C31" s="641">
        <v>28.664221634976055</v>
      </c>
      <c r="D31" s="641">
        <v>63.3457449978482</v>
      </c>
      <c r="E31" s="641">
        <v>68.724900760573846</v>
      </c>
      <c r="F31" s="608"/>
      <c r="G31" s="608"/>
    </row>
    <row r="32" spans="1:13" x14ac:dyDescent="0.2">
      <c r="A32" s="639" t="s">
        <v>284</v>
      </c>
      <c r="B32" s="638">
        <v>167.6422078710431</v>
      </c>
      <c r="C32" s="638">
        <v>29.323554512096656</v>
      </c>
      <c r="D32" s="638">
        <v>68.479616774399574</v>
      </c>
      <c r="E32" s="638">
        <v>69.839036584546861</v>
      </c>
      <c r="F32" s="608"/>
      <c r="G32" s="608"/>
      <c r="M32" s="609"/>
    </row>
    <row r="33" spans="1:13" x14ac:dyDescent="0.2">
      <c r="A33" s="637" t="s">
        <v>285</v>
      </c>
      <c r="B33" s="642">
        <v>23.433866906526958</v>
      </c>
      <c r="C33" s="642">
        <v>4.2956606256930279</v>
      </c>
      <c r="D33" s="642">
        <v>21.068302722093534</v>
      </c>
      <c r="E33" s="642">
        <v>-1.9300964412596073</v>
      </c>
      <c r="F33" s="608"/>
      <c r="G33" s="608"/>
      <c r="M33" s="609"/>
    </row>
    <row r="34" spans="1:13" x14ac:dyDescent="0.2">
      <c r="A34" s="80"/>
      <c r="B34" s="3"/>
      <c r="C34" s="3"/>
      <c r="D34" s="3"/>
      <c r="E34" s="55" t="s">
        <v>564</v>
      </c>
    </row>
    <row r="35" spans="1:13" s="1" customFormat="1" ht="14.25" customHeight="1" x14ac:dyDescent="0.2">
      <c r="A35" s="805" t="s">
        <v>632</v>
      </c>
      <c r="B35" s="805"/>
      <c r="C35" s="805"/>
      <c r="D35" s="805"/>
      <c r="E35" s="805"/>
    </row>
    <row r="36" spans="1:13" s="1" customFormat="1" x14ac:dyDescent="0.2">
      <c r="A36" s="805"/>
      <c r="B36" s="805"/>
      <c r="C36" s="805"/>
      <c r="D36" s="805"/>
      <c r="E36" s="805"/>
    </row>
    <row r="37" spans="1:13" s="1" customFormat="1" x14ac:dyDescent="0.2">
      <c r="A37" s="805"/>
      <c r="B37" s="805"/>
      <c r="C37" s="805"/>
      <c r="D37" s="805"/>
      <c r="E37" s="805"/>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9" t="s">
        <v>627</v>
      </c>
      <c r="B1" s="769"/>
      <c r="C1" s="769"/>
      <c r="D1" s="3"/>
      <c r="E1" s="3"/>
    </row>
    <row r="2" spans="1:36" x14ac:dyDescent="0.2">
      <c r="A2" s="770"/>
      <c r="B2" s="769"/>
      <c r="C2" s="769"/>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5" t="s">
        <v>265</v>
      </c>
      <c r="B4" s="704">
        <v>139.0320425612903</v>
      </c>
      <c r="C4" s="705">
        <v>24.129528047827243</v>
      </c>
      <c r="D4" s="705">
        <v>38.042314068301742</v>
      </c>
      <c r="E4" s="705">
        <v>76.860200445161311</v>
      </c>
      <c r="F4" s="608"/>
      <c r="G4" s="608"/>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276"/>
      <c r="AH4" s="276"/>
      <c r="AI4" s="276"/>
      <c r="AJ4" s="276"/>
    </row>
    <row r="5" spans="1:36" x14ac:dyDescent="0.2">
      <c r="A5" s="202" t="s">
        <v>266</v>
      </c>
      <c r="B5" s="203">
        <v>167.43548387096774</v>
      </c>
      <c r="C5" s="92">
        <v>26.733396584440229</v>
      </c>
      <c r="D5" s="92">
        <v>62.416715641095138</v>
      </c>
      <c r="E5" s="92">
        <v>78.285371645432377</v>
      </c>
      <c r="G5" s="608"/>
      <c r="H5" s="610"/>
      <c r="I5" s="610"/>
      <c r="J5" s="610"/>
      <c r="K5" s="610"/>
      <c r="L5" s="609"/>
      <c r="M5" s="609"/>
      <c r="N5" s="609"/>
      <c r="O5" s="609"/>
      <c r="P5" s="609"/>
      <c r="Q5" s="609"/>
      <c r="R5" s="609"/>
      <c r="S5" s="609"/>
      <c r="T5" s="609"/>
      <c r="U5" s="609"/>
      <c r="V5" s="609"/>
      <c r="W5" s="609"/>
      <c r="X5" s="609"/>
      <c r="Y5" s="609"/>
      <c r="Z5" s="609"/>
      <c r="AA5" s="609"/>
      <c r="AB5" s="609"/>
      <c r="AC5" s="609"/>
      <c r="AD5" s="609"/>
      <c r="AE5" s="609"/>
      <c r="AF5" s="609"/>
      <c r="AG5" s="276"/>
      <c r="AH5" s="276"/>
      <c r="AI5" s="276"/>
      <c r="AJ5" s="276"/>
    </row>
    <row r="6" spans="1:36" x14ac:dyDescent="0.2">
      <c r="A6" s="202" t="s">
        <v>267</v>
      </c>
      <c r="B6" s="203">
        <v>149.14516129032259</v>
      </c>
      <c r="C6" s="92">
        <v>24.857526881720432</v>
      </c>
      <c r="D6" s="92">
        <v>54.246118279569899</v>
      </c>
      <c r="E6" s="92">
        <v>70.04151612903226</v>
      </c>
      <c r="G6" s="608"/>
      <c r="L6" s="609"/>
      <c r="M6" s="609"/>
      <c r="N6" s="609"/>
      <c r="O6" s="609"/>
      <c r="P6" s="609"/>
      <c r="Q6" s="609"/>
      <c r="R6" s="609"/>
      <c r="S6" s="609"/>
      <c r="T6" s="609"/>
      <c r="U6" s="609"/>
      <c r="V6" s="609"/>
      <c r="W6" s="609"/>
      <c r="X6" s="609"/>
      <c r="Y6" s="609"/>
      <c r="Z6" s="609"/>
      <c r="AA6" s="609"/>
      <c r="AB6" s="609"/>
      <c r="AC6" s="609"/>
      <c r="AD6" s="609"/>
      <c r="AE6" s="609"/>
      <c r="AF6" s="609"/>
      <c r="AG6" s="276"/>
      <c r="AH6" s="276"/>
      <c r="AI6" s="276"/>
      <c r="AJ6" s="276"/>
    </row>
    <row r="7" spans="1:36" x14ac:dyDescent="0.2">
      <c r="A7" s="202" t="s">
        <v>233</v>
      </c>
      <c r="B7" s="203">
        <v>159.26809677419357</v>
      </c>
      <c r="C7" s="92">
        <v>27.641570514529462</v>
      </c>
      <c r="D7" s="92">
        <v>60.015823679018951</v>
      </c>
      <c r="E7" s="92">
        <v>71.610702580645153</v>
      </c>
      <c r="G7" s="608"/>
      <c r="L7" s="610"/>
      <c r="M7" s="610"/>
      <c r="N7" s="610"/>
      <c r="O7" s="610"/>
      <c r="P7" s="610"/>
      <c r="Q7" s="610"/>
      <c r="R7" s="610"/>
      <c r="S7" s="610"/>
      <c r="T7" s="610"/>
      <c r="U7" s="610"/>
      <c r="V7" s="610"/>
      <c r="W7" s="610"/>
      <c r="X7" s="610"/>
      <c r="Y7" s="610"/>
      <c r="Z7" s="610"/>
      <c r="AA7" s="610"/>
      <c r="AB7" s="610"/>
      <c r="AC7" s="610"/>
      <c r="AD7" s="610"/>
      <c r="AE7" s="610"/>
      <c r="AF7" s="610"/>
      <c r="AG7" s="278"/>
      <c r="AH7" s="278"/>
      <c r="AI7" s="278"/>
      <c r="AJ7" s="278"/>
    </row>
    <row r="8" spans="1:36" x14ac:dyDescent="0.2">
      <c r="A8" s="202" t="s">
        <v>268</v>
      </c>
      <c r="B8" s="203">
        <v>123.08309677419356</v>
      </c>
      <c r="C8" s="92">
        <v>20.513849462365595</v>
      </c>
      <c r="D8" s="92">
        <v>33.029568790831547</v>
      </c>
      <c r="E8" s="92">
        <v>69.539678520996418</v>
      </c>
      <c r="G8" s="608"/>
    </row>
    <row r="9" spans="1:36" x14ac:dyDescent="0.2">
      <c r="A9" s="202" t="s">
        <v>269</v>
      </c>
      <c r="B9" s="203">
        <v>139.09116129032262</v>
      </c>
      <c r="C9" s="92">
        <v>22.207832474925461</v>
      </c>
      <c r="D9" s="92">
        <v>41.070032529140711</v>
      </c>
      <c r="E9" s="92">
        <v>75.813296286256445</v>
      </c>
      <c r="G9" s="608"/>
    </row>
    <row r="10" spans="1:36" x14ac:dyDescent="0.2">
      <c r="A10" s="202" t="s">
        <v>270</v>
      </c>
      <c r="B10" s="203">
        <v>142.4774193548387</v>
      </c>
      <c r="C10" s="92">
        <v>28.495483870967739</v>
      </c>
      <c r="D10" s="92">
        <v>40.613000000000007</v>
      </c>
      <c r="E10" s="92">
        <v>73.368935483870956</v>
      </c>
      <c r="G10" s="608"/>
    </row>
    <row r="11" spans="1:36" x14ac:dyDescent="0.2">
      <c r="A11" s="202" t="s">
        <v>271</v>
      </c>
      <c r="B11" s="203">
        <v>173.69099196832656</v>
      </c>
      <c r="C11" s="92">
        <v>34.738198393665314</v>
      </c>
      <c r="D11" s="92">
        <v>56.477487108928443</v>
      </c>
      <c r="E11" s="92">
        <v>82.4753064657328</v>
      </c>
      <c r="G11" s="608"/>
    </row>
    <row r="12" spans="1:36" x14ac:dyDescent="0.2">
      <c r="A12" s="202" t="s">
        <v>272</v>
      </c>
      <c r="B12" s="203">
        <v>140.31935483870967</v>
      </c>
      <c r="C12" s="92">
        <v>26.238578547075793</v>
      </c>
      <c r="D12" s="92">
        <v>40.765017833726731</v>
      </c>
      <c r="E12" s="92">
        <v>73.315758457907151</v>
      </c>
      <c r="G12" s="608"/>
    </row>
    <row r="13" spans="1:36" x14ac:dyDescent="0.2">
      <c r="A13" s="202" t="s">
        <v>273</v>
      </c>
      <c r="B13" s="203">
        <v>141.73387096774189</v>
      </c>
      <c r="C13" s="92">
        <v>25.55856689582231</v>
      </c>
      <c r="D13" s="92">
        <v>55.154936541512399</v>
      </c>
      <c r="E13" s="92">
        <v>61.020367530407178</v>
      </c>
      <c r="G13" s="608"/>
    </row>
    <row r="14" spans="1:36" x14ac:dyDescent="0.2">
      <c r="A14" s="202" t="s">
        <v>205</v>
      </c>
      <c r="B14" s="203">
        <v>136.59677419354838</v>
      </c>
      <c r="C14" s="92">
        <v>22.766129032258068</v>
      </c>
      <c r="D14" s="92">
        <v>37.20004301075268</v>
      </c>
      <c r="E14" s="92">
        <v>76.630602150537641</v>
      </c>
      <c r="G14" s="608"/>
    </row>
    <row r="15" spans="1:36" x14ac:dyDescent="0.2">
      <c r="A15" s="202" t="s">
        <v>274</v>
      </c>
      <c r="B15" s="203">
        <v>181.06031019167841</v>
      </c>
      <c r="C15" s="92">
        <v>35.043931004840985</v>
      </c>
      <c r="D15" s="92">
        <v>52.174282081961422</v>
      </c>
      <c r="E15" s="92">
        <v>93.842097104876004</v>
      </c>
      <c r="G15" s="608"/>
    </row>
    <row r="16" spans="1:36" x14ac:dyDescent="0.2">
      <c r="A16" s="202" t="s">
        <v>234</v>
      </c>
      <c r="B16" s="204">
        <v>161.7826451612903</v>
      </c>
      <c r="C16" s="195">
        <v>26.963774193548385</v>
      </c>
      <c r="D16" s="195">
        <v>60.771913978494595</v>
      </c>
      <c r="E16" s="195">
        <v>74.04695698924732</v>
      </c>
      <c r="G16" s="608"/>
    </row>
    <row r="17" spans="1:11" x14ac:dyDescent="0.2">
      <c r="A17" s="202" t="s">
        <v>235</v>
      </c>
      <c r="B17" s="203">
        <v>152.05483870967743</v>
      </c>
      <c r="C17" s="92">
        <v>29.429968782518213</v>
      </c>
      <c r="D17" s="92">
        <v>42.432945889698232</v>
      </c>
      <c r="E17" s="92">
        <v>80.191924037460979</v>
      </c>
      <c r="G17" s="608"/>
    </row>
    <row r="18" spans="1:11" x14ac:dyDescent="0.2">
      <c r="A18" s="202" t="s">
        <v>275</v>
      </c>
      <c r="B18" s="203">
        <v>147.80352472225829</v>
      </c>
      <c r="C18" s="92">
        <v>31.42279659449586</v>
      </c>
      <c r="D18" s="92">
        <v>39.595967159826799</v>
      </c>
      <c r="E18" s="92">
        <v>76.784760967935625</v>
      </c>
      <c r="G18" s="608"/>
    </row>
    <row r="19" spans="1:11" x14ac:dyDescent="0.2">
      <c r="A19" s="3" t="s">
        <v>276</v>
      </c>
      <c r="B19" s="203">
        <v>171.85612903225805</v>
      </c>
      <c r="C19" s="92">
        <v>32.13569892473118</v>
      </c>
      <c r="D19" s="92">
        <v>61.567944400734326</v>
      </c>
      <c r="E19" s="92">
        <v>78.152485706792547</v>
      </c>
      <c r="G19" s="608"/>
    </row>
    <row r="20" spans="1:11" x14ac:dyDescent="0.2">
      <c r="A20" s="3" t="s">
        <v>206</v>
      </c>
      <c r="B20" s="203">
        <v>165.52248387096773</v>
      </c>
      <c r="C20" s="92">
        <v>29.848316763617131</v>
      </c>
      <c r="D20" s="92">
        <v>66.767393971443681</v>
      </c>
      <c r="E20" s="92">
        <v>68.906773135906917</v>
      </c>
      <c r="G20" s="608"/>
    </row>
    <row r="21" spans="1:11" x14ac:dyDescent="0.2">
      <c r="A21" s="3" t="s">
        <v>277</v>
      </c>
      <c r="B21" s="203">
        <v>148.51841935483873</v>
      </c>
      <c r="C21" s="92">
        <v>25.775924020261268</v>
      </c>
      <c r="D21" s="92">
        <v>53.978071980805112</v>
      </c>
      <c r="E21" s="92">
        <v>68.764423353772344</v>
      </c>
      <c r="G21" s="608"/>
    </row>
    <row r="22" spans="1:11" x14ac:dyDescent="0.2">
      <c r="A22" s="194" t="s">
        <v>278</v>
      </c>
      <c r="B22" s="203">
        <v>157.38690322580646</v>
      </c>
      <c r="C22" s="92">
        <v>27.315082378032528</v>
      </c>
      <c r="D22" s="92">
        <v>57.869129648487188</v>
      </c>
      <c r="E22" s="92">
        <v>72.202691199286747</v>
      </c>
      <c r="G22" s="608"/>
    </row>
    <row r="23" spans="1:11" x14ac:dyDescent="0.2">
      <c r="A23" s="194" t="s">
        <v>279</v>
      </c>
      <c r="B23" s="205">
        <v>139.34193548387097</v>
      </c>
      <c r="C23" s="206">
        <v>20.246264130135103</v>
      </c>
      <c r="D23" s="206">
        <v>46.304571271022894</v>
      </c>
      <c r="E23" s="206">
        <v>72.791100082712973</v>
      </c>
      <c r="G23" s="608"/>
    </row>
    <row r="24" spans="1:11" x14ac:dyDescent="0.2">
      <c r="A24" s="194" t="s">
        <v>280</v>
      </c>
      <c r="B24" s="205">
        <v>121</v>
      </c>
      <c r="C24" s="206">
        <v>18.457627118644066</v>
      </c>
      <c r="D24" s="206">
        <v>47.240048113723347</v>
      </c>
      <c r="E24" s="206">
        <v>55.302324767632584</v>
      </c>
      <c r="G24" s="608"/>
    </row>
    <row r="25" spans="1:11" x14ac:dyDescent="0.2">
      <c r="A25" s="194" t="s">
        <v>540</v>
      </c>
      <c r="B25" s="205">
        <v>178.56535483870965</v>
      </c>
      <c r="C25" s="206">
        <v>30.99068141828845</v>
      </c>
      <c r="D25" s="206">
        <v>55.36447987203411</v>
      </c>
      <c r="E25" s="206">
        <v>92.210193548387096</v>
      </c>
      <c r="G25" s="608"/>
    </row>
    <row r="26" spans="1:11" x14ac:dyDescent="0.2">
      <c r="A26" s="3" t="s">
        <v>281</v>
      </c>
      <c r="B26" s="205">
        <v>141.18316231728676</v>
      </c>
      <c r="C26" s="206">
        <v>26.400103522744683</v>
      </c>
      <c r="D26" s="206">
        <v>40.103635142996197</v>
      </c>
      <c r="E26" s="206">
        <v>74.679423651545875</v>
      </c>
      <c r="G26" s="608"/>
    </row>
    <row r="27" spans="1:11" x14ac:dyDescent="0.2">
      <c r="A27" s="194" t="s">
        <v>236</v>
      </c>
      <c r="B27" s="205">
        <v>154.61612903225807</v>
      </c>
      <c r="C27" s="206">
        <v>28.911959087332811</v>
      </c>
      <c r="D27" s="206">
        <v>53.261622787858919</v>
      </c>
      <c r="E27" s="206">
        <v>72.442547157066343</v>
      </c>
      <c r="G27" s="608"/>
    </row>
    <row r="28" spans="1:11" x14ac:dyDescent="0.2">
      <c r="A28" s="194" t="s">
        <v>542</v>
      </c>
      <c r="B28" s="203">
        <v>133.79938360662638</v>
      </c>
      <c r="C28" s="92">
        <v>23.221380625943421</v>
      </c>
      <c r="D28" s="92">
        <v>41.015121803668137</v>
      </c>
      <c r="E28" s="92">
        <v>69.562881177014816</v>
      </c>
      <c r="G28" s="608"/>
    </row>
    <row r="29" spans="1:11" x14ac:dyDescent="0.2">
      <c r="A29" s="3" t="s">
        <v>282</v>
      </c>
      <c r="B29" s="205">
        <v>153.94980695714312</v>
      </c>
      <c r="C29" s="206">
        <v>26.718561538016576</v>
      </c>
      <c r="D29" s="206">
        <v>53.299965545631707</v>
      </c>
      <c r="E29" s="206">
        <v>73.931279873494844</v>
      </c>
      <c r="G29" s="608"/>
    </row>
    <row r="30" spans="1:11" x14ac:dyDescent="0.2">
      <c r="A30" s="3" t="s">
        <v>237</v>
      </c>
      <c r="B30" s="203">
        <v>149.4729515263428</v>
      </c>
      <c r="C30" s="92">
        <v>29.894590305268558</v>
      </c>
      <c r="D30" s="92">
        <v>37.297932434084778</v>
      </c>
      <c r="E30" s="92">
        <v>82.280428786989461</v>
      </c>
      <c r="G30" s="608"/>
    </row>
    <row r="31" spans="1:11" x14ac:dyDescent="0.2">
      <c r="A31" s="640" t="s">
        <v>283</v>
      </c>
      <c r="B31" s="641">
        <v>155.89324864091463</v>
      </c>
      <c r="C31" s="641">
        <v>27.800804535476569</v>
      </c>
      <c r="D31" s="641">
        <v>52.947919082898281</v>
      </c>
      <c r="E31" s="641">
        <v>75.144525022539781</v>
      </c>
      <c r="G31" s="608"/>
    </row>
    <row r="32" spans="1:11" x14ac:dyDescent="0.2">
      <c r="A32" s="639" t="s">
        <v>284</v>
      </c>
      <c r="B32" s="638">
        <v>160.65602240789809</v>
      </c>
      <c r="C32" s="638">
        <v>28.101548473988782</v>
      </c>
      <c r="D32" s="638">
        <v>56.630954126413144</v>
      </c>
      <c r="E32" s="638">
        <v>75.923519807496163</v>
      </c>
      <c r="G32" s="608"/>
      <c r="H32" s="609"/>
      <c r="I32" s="609"/>
      <c r="J32" s="609"/>
      <c r="K32" s="609"/>
    </row>
    <row r="33" spans="1:11" x14ac:dyDescent="0.2">
      <c r="A33" s="637" t="s">
        <v>285</v>
      </c>
      <c r="B33" s="642">
        <v>21.623979846607796</v>
      </c>
      <c r="C33" s="642">
        <v>3.9720204261615386</v>
      </c>
      <c r="D33" s="642">
        <v>18.588640058111402</v>
      </c>
      <c r="E33" s="642">
        <v>-0.9366806376651482</v>
      </c>
      <c r="G33" s="608"/>
      <c r="H33" s="609"/>
      <c r="I33" s="609"/>
      <c r="J33" s="609"/>
      <c r="K33" s="609"/>
    </row>
    <row r="34" spans="1:11" x14ac:dyDescent="0.2">
      <c r="A34" s="80"/>
      <c r="B34" s="3"/>
      <c r="C34" s="3"/>
      <c r="D34" s="3"/>
      <c r="E34" s="55" t="s">
        <v>564</v>
      </c>
    </row>
    <row r="35" spans="1:11" s="1" customFormat="1" x14ac:dyDescent="0.2">
      <c r="A35" s="805" t="s">
        <v>632</v>
      </c>
      <c r="B35" s="805"/>
      <c r="C35" s="805"/>
      <c r="D35" s="805"/>
      <c r="E35" s="805"/>
    </row>
    <row r="36" spans="1:11" s="1" customFormat="1" x14ac:dyDescent="0.2">
      <c r="A36" s="805"/>
      <c r="B36" s="805"/>
      <c r="C36" s="805"/>
      <c r="D36" s="805"/>
      <c r="E36" s="805"/>
    </row>
    <row r="37" spans="1:11" s="1" customFormat="1" x14ac:dyDescent="0.2">
      <c r="A37" s="805"/>
      <c r="B37" s="805"/>
      <c r="C37" s="805"/>
      <c r="D37" s="805"/>
      <c r="E37" s="805"/>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9" t="s">
        <v>35</v>
      </c>
      <c r="B1" s="769"/>
      <c r="C1" s="769"/>
    </row>
    <row r="2" spans="1:3" x14ac:dyDescent="0.2">
      <c r="A2" s="769"/>
      <c r="B2" s="769"/>
      <c r="C2" s="769"/>
    </row>
    <row r="3" spans="1:3" x14ac:dyDescent="0.2">
      <c r="A3" s="54"/>
      <c r="B3" s="3"/>
      <c r="C3" s="55" t="s">
        <v>256</v>
      </c>
    </row>
    <row r="4" spans="1:3" x14ac:dyDescent="0.2">
      <c r="A4" s="57"/>
      <c r="B4" s="201" t="s">
        <v>261</v>
      </c>
      <c r="C4" s="201" t="s">
        <v>264</v>
      </c>
    </row>
    <row r="5" spans="1:3" x14ac:dyDescent="0.2">
      <c r="A5" s="665" t="s">
        <v>265</v>
      </c>
      <c r="B5" s="666">
        <v>88.015332258064518</v>
      </c>
      <c r="C5" s="667">
        <v>63.068944014929357</v>
      </c>
    </row>
    <row r="6" spans="1:3" x14ac:dyDescent="0.2">
      <c r="A6" s="202" t="s">
        <v>266</v>
      </c>
      <c r="B6" s="461">
        <v>92.506774193548395</v>
      </c>
      <c r="C6" s="462">
        <v>56.881785036595296</v>
      </c>
    </row>
    <row r="7" spans="1:3" x14ac:dyDescent="0.2">
      <c r="A7" s="202" t="s">
        <v>267</v>
      </c>
      <c r="B7" s="461">
        <v>108.56567741935484</v>
      </c>
      <c r="C7" s="462">
        <v>64.941387096774207</v>
      </c>
    </row>
    <row r="8" spans="1:3" x14ac:dyDescent="0.2">
      <c r="A8" s="202" t="s">
        <v>233</v>
      </c>
      <c r="B8" s="461">
        <v>74.544838709677421</v>
      </c>
      <c r="C8" s="462">
        <v>59.881664718741675</v>
      </c>
    </row>
    <row r="9" spans="1:3" x14ac:dyDescent="0.2">
      <c r="A9" s="202" t="s">
        <v>268</v>
      </c>
      <c r="B9" s="461">
        <v>0</v>
      </c>
      <c r="C9" s="462">
        <v>0</v>
      </c>
    </row>
    <row r="10" spans="1:3" x14ac:dyDescent="0.2">
      <c r="A10" s="202" t="s">
        <v>269</v>
      </c>
      <c r="B10" s="461">
        <v>96.780322580645162</v>
      </c>
      <c r="C10" s="462">
        <v>72.858002168609389</v>
      </c>
    </row>
    <row r="11" spans="1:3" x14ac:dyDescent="0.2">
      <c r="A11" s="202" t="s">
        <v>270</v>
      </c>
      <c r="B11" s="461">
        <v>84.354838709677409</v>
      </c>
      <c r="C11" s="462">
        <v>61.869870967741953</v>
      </c>
    </row>
    <row r="12" spans="1:3" x14ac:dyDescent="0.2">
      <c r="A12" s="202" t="s">
        <v>271</v>
      </c>
      <c r="B12" s="461">
        <v>173.93704334773233</v>
      </c>
      <c r="C12" s="462">
        <v>92.11891616518875</v>
      </c>
    </row>
    <row r="13" spans="1:3" x14ac:dyDescent="0.2">
      <c r="A13" s="202" t="s">
        <v>272</v>
      </c>
      <c r="B13" s="461">
        <v>0</v>
      </c>
      <c r="C13" s="462">
        <v>0</v>
      </c>
    </row>
    <row r="14" spans="1:3" x14ac:dyDescent="0.2">
      <c r="A14" s="202" t="s">
        <v>273</v>
      </c>
      <c r="B14" s="461">
        <v>111.78319354838712</v>
      </c>
      <c r="C14" s="462">
        <v>64.726697514542579</v>
      </c>
    </row>
    <row r="15" spans="1:3" x14ac:dyDescent="0.2">
      <c r="A15" s="202" t="s">
        <v>205</v>
      </c>
      <c r="B15" s="461">
        <v>101.19677419354839</v>
      </c>
      <c r="C15" s="462">
        <v>78.530645161290323</v>
      </c>
    </row>
    <row r="16" spans="1:3" x14ac:dyDescent="0.2">
      <c r="A16" s="202" t="s">
        <v>274</v>
      </c>
      <c r="B16" s="461">
        <v>124.53058064516128</v>
      </c>
      <c r="C16" s="462">
        <v>72.847887617065552</v>
      </c>
    </row>
    <row r="17" spans="1:3" x14ac:dyDescent="0.2">
      <c r="A17" s="202" t="s">
        <v>234</v>
      </c>
      <c r="B17" s="461">
        <v>110.9660322580645</v>
      </c>
      <c r="C17" s="462">
        <v>77.041693548387101</v>
      </c>
    </row>
    <row r="18" spans="1:3" x14ac:dyDescent="0.2">
      <c r="A18" s="202" t="s">
        <v>235</v>
      </c>
      <c r="B18" s="461">
        <v>114.65806451612903</v>
      </c>
      <c r="C18" s="462">
        <v>63.229181061394385</v>
      </c>
    </row>
    <row r="19" spans="1:3" x14ac:dyDescent="0.2">
      <c r="A19" s="202" t="s">
        <v>275</v>
      </c>
      <c r="B19" s="461">
        <v>149.0954593456768</v>
      </c>
      <c r="C19" s="462">
        <v>77.929728154239214</v>
      </c>
    </row>
    <row r="20" spans="1:3" x14ac:dyDescent="0.2">
      <c r="A20" s="202" t="s">
        <v>276</v>
      </c>
      <c r="B20" s="461">
        <v>95.259354838709683</v>
      </c>
      <c r="C20" s="462">
        <v>62.01194699445788</v>
      </c>
    </row>
    <row r="21" spans="1:3" x14ac:dyDescent="0.2">
      <c r="A21" s="202" t="s">
        <v>206</v>
      </c>
      <c r="B21" s="461">
        <v>136.67435483870966</v>
      </c>
      <c r="C21" s="462">
        <v>71.707159703860398</v>
      </c>
    </row>
    <row r="22" spans="1:3" x14ac:dyDescent="0.2">
      <c r="A22" s="202" t="s">
        <v>277</v>
      </c>
      <c r="B22" s="461">
        <v>126.19958064516129</v>
      </c>
      <c r="C22" s="462">
        <v>73.077174086910162</v>
      </c>
    </row>
    <row r="23" spans="1:3" x14ac:dyDescent="0.2">
      <c r="A23" s="202" t="s">
        <v>278</v>
      </c>
      <c r="B23" s="461">
        <v>88.201161290322574</v>
      </c>
      <c r="C23" s="462">
        <v>60.033521727539323</v>
      </c>
    </row>
    <row r="24" spans="1:3" x14ac:dyDescent="0.2">
      <c r="A24" s="202" t="s">
        <v>279</v>
      </c>
      <c r="B24" s="461">
        <v>83.741935483870961</v>
      </c>
      <c r="C24" s="462">
        <v>61.761838143746466</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92.635907631139062</v>
      </c>
      <c r="C27" s="462">
        <v>69.821443222247552</v>
      </c>
    </row>
    <row r="28" spans="1:3" x14ac:dyDescent="0.2">
      <c r="A28" s="202" t="s">
        <v>236</v>
      </c>
      <c r="B28" s="461">
        <v>149.9</v>
      </c>
      <c r="C28" s="462">
        <v>72.190918699186994</v>
      </c>
    </row>
    <row r="29" spans="1:3" x14ac:dyDescent="0.2">
      <c r="A29" s="202" t="s">
        <v>542</v>
      </c>
      <c r="B29" s="461">
        <v>82.412830772191953</v>
      </c>
      <c r="C29" s="462">
        <v>58.746473380370752</v>
      </c>
    </row>
    <row r="30" spans="1:3" x14ac:dyDescent="0.2">
      <c r="A30" s="202" t="s">
        <v>282</v>
      </c>
      <c r="B30" s="461">
        <v>83.202822260854958</v>
      </c>
      <c r="C30" s="462">
        <v>66.6312224420668</v>
      </c>
    </row>
    <row r="31" spans="1:3" x14ac:dyDescent="0.2">
      <c r="A31" s="202" t="s">
        <v>237</v>
      </c>
      <c r="B31" s="461">
        <v>116.17508881496425</v>
      </c>
      <c r="C31" s="462">
        <v>53.703028956045429</v>
      </c>
    </row>
    <row r="32" spans="1:3" x14ac:dyDescent="0.2">
      <c r="A32" s="640" t="s">
        <v>283</v>
      </c>
      <c r="B32" s="644">
        <v>98.239983958152749</v>
      </c>
      <c r="C32" s="644">
        <v>63.063064812186745</v>
      </c>
    </row>
    <row r="33" spans="1:5" x14ac:dyDescent="0.2">
      <c r="A33" s="639" t="s">
        <v>284</v>
      </c>
      <c r="B33" s="643">
        <v>93.243334834417439</v>
      </c>
      <c r="C33" s="643">
        <v>60.393418911046766</v>
      </c>
    </row>
    <row r="34" spans="1:5" x14ac:dyDescent="0.2">
      <c r="A34" s="637" t="s">
        <v>285</v>
      </c>
      <c r="B34" s="653">
        <v>5.228002576352921</v>
      </c>
      <c r="C34" s="653">
        <v>-2.6755251038825918</v>
      </c>
    </row>
    <row r="35" spans="1:5" x14ac:dyDescent="0.2">
      <c r="A35" s="80"/>
      <c r="B35" s="3"/>
      <c r="C35" s="55" t="s">
        <v>510</v>
      </c>
    </row>
    <row r="36" spans="1:5" x14ac:dyDescent="0.2">
      <c r="A36" s="80" t="s">
        <v>480</v>
      </c>
      <c r="B36" s="80"/>
      <c r="C36" s="80"/>
    </row>
    <row r="37" spans="1:5" s="1" customFormat="1" x14ac:dyDescent="0.2">
      <c r="A37" s="805"/>
      <c r="B37" s="805"/>
      <c r="C37" s="805"/>
      <c r="D37" s="805"/>
      <c r="E37" s="805"/>
    </row>
    <row r="38" spans="1:5" s="1" customFormat="1" x14ac:dyDescent="0.2">
      <c r="A38" s="805"/>
      <c r="B38" s="805"/>
      <c r="C38" s="805"/>
      <c r="D38" s="805"/>
      <c r="E38" s="805"/>
    </row>
    <row r="39" spans="1:5" s="1" customFormat="1" x14ac:dyDescent="0.2">
      <c r="A39" s="805"/>
      <c r="B39" s="805"/>
      <c r="C39" s="805"/>
      <c r="D39" s="805"/>
      <c r="E39" s="805"/>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4"/>
      <c r="B3" s="145">
        <v>2025</v>
      </c>
      <c r="C3" s="145" t="s">
        <v>505</v>
      </c>
      <c r="D3" s="145" t="s">
        <v>505</v>
      </c>
      <c r="E3" s="145" t="s">
        <v>505</v>
      </c>
      <c r="F3" s="145" t="s">
        <v>505</v>
      </c>
      <c r="G3" s="145" t="s">
        <v>505</v>
      </c>
      <c r="H3" s="145" t="s">
        <v>505</v>
      </c>
      <c r="I3" s="145" t="s">
        <v>505</v>
      </c>
      <c r="J3" s="145" t="s">
        <v>505</v>
      </c>
      <c r="K3" s="145" t="s">
        <v>505</v>
      </c>
      <c r="L3" s="145" t="s">
        <v>505</v>
      </c>
      <c r="M3" s="145">
        <v>2026</v>
      </c>
    </row>
    <row r="4" spans="1:13" x14ac:dyDescent="0.2">
      <c r="A4" s="439"/>
      <c r="B4" s="535">
        <v>45689</v>
      </c>
      <c r="C4" s="535">
        <v>45717</v>
      </c>
      <c r="D4" s="535">
        <v>45748</v>
      </c>
      <c r="E4" s="535">
        <v>45778</v>
      </c>
      <c r="F4" s="535">
        <v>45809</v>
      </c>
      <c r="G4" s="535">
        <v>45839</v>
      </c>
      <c r="H4" s="535">
        <v>45870</v>
      </c>
      <c r="I4" s="535">
        <v>45901</v>
      </c>
      <c r="J4" s="535">
        <v>45931</v>
      </c>
      <c r="K4" s="535">
        <v>45962</v>
      </c>
      <c r="L4" s="535">
        <v>45992</v>
      </c>
      <c r="M4" s="535">
        <v>46023</v>
      </c>
    </row>
    <row r="5" spans="1:13" x14ac:dyDescent="0.2">
      <c r="A5" s="536" t="s">
        <v>287</v>
      </c>
      <c r="B5" s="537">
        <v>75.42</v>
      </c>
      <c r="C5" s="537">
        <v>72.761428571428567</v>
      </c>
      <c r="D5" s="537">
        <v>68.057000000000002</v>
      </c>
      <c r="E5" s="537">
        <v>64.399999999999991</v>
      </c>
      <c r="F5" s="537">
        <v>71.542857142857144</v>
      </c>
      <c r="G5" s="537">
        <v>71.248695652173922</v>
      </c>
      <c r="H5" s="537">
        <v>67.866499999999988</v>
      </c>
      <c r="I5" s="537">
        <v>67.944545454545448</v>
      </c>
      <c r="J5" s="537">
        <v>64.63</v>
      </c>
      <c r="K5" s="537">
        <v>63.772999999999989</v>
      </c>
      <c r="L5" s="537">
        <v>62.585714285714303</v>
      </c>
      <c r="M5" s="537">
        <v>66.674285714285702</v>
      </c>
    </row>
    <row r="6" spans="1:13" x14ac:dyDescent="0.2">
      <c r="A6" s="538" t="s">
        <v>288</v>
      </c>
      <c r="B6" s="537">
        <v>71.533157894736831</v>
      </c>
      <c r="C6" s="537">
        <v>68.239047619047625</v>
      </c>
      <c r="D6" s="537">
        <v>63.536666666666655</v>
      </c>
      <c r="E6" s="537">
        <v>62.167619047619048</v>
      </c>
      <c r="F6" s="537">
        <v>68.169000000000011</v>
      </c>
      <c r="G6" s="537">
        <v>68.390909090909091</v>
      </c>
      <c r="H6" s="537">
        <v>64.864285714285714</v>
      </c>
      <c r="I6" s="537">
        <v>63.959047619047624</v>
      </c>
      <c r="J6" s="537">
        <v>60.844782608695645</v>
      </c>
      <c r="K6" s="537">
        <v>60.062222222222218</v>
      </c>
      <c r="L6" s="537">
        <v>57.972272727272731</v>
      </c>
      <c r="M6" s="537">
        <v>60.036999999999992</v>
      </c>
    </row>
    <row r="7" spans="1:13" x14ac:dyDescent="0.2">
      <c r="A7" s="539" t="s">
        <v>289</v>
      </c>
      <c r="B7" s="540">
        <v>1.0412500000000002</v>
      </c>
      <c r="C7" s="540">
        <v>1.0806809523809524</v>
      </c>
      <c r="D7" s="540">
        <v>1.1213950000000001</v>
      </c>
      <c r="E7" s="540">
        <v>1.1278047619047618</v>
      </c>
      <c r="F7" s="540">
        <v>1.1516190476190478</v>
      </c>
      <c r="G7" s="540">
        <v>1.1676869565217392</v>
      </c>
      <c r="H7" s="540">
        <v>1.1631428571428575</v>
      </c>
      <c r="I7" s="540">
        <v>1.1732227272727274</v>
      </c>
      <c r="J7" s="540">
        <v>1.1630434782608696</v>
      </c>
      <c r="K7" s="540">
        <v>1.15602</v>
      </c>
      <c r="L7" s="540">
        <v>1.1708714285714283</v>
      </c>
      <c r="M7" s="540">
        <v>1.1738238095238096</v>
      </c>
    </row>
    <row r="8" spans="1:13" x14ac:dyDescent="0.2">
      <c r="M8" s="161" t="s">
        <v>290</v>
      </c>
    </row>
    <row r="9" spans="1:13" x14ac:dyDescent="0.2">
      <c r="A9" s="541"/>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2"/>
      <c r="B3" s="145">
        <v>2025</v>
      </c>
      <c r="C3" s="145" t="s">
        <v>505</v>
      </c>
      <c r="D3" s="145" t="s">
        <v>505</v>
      </c>
      <c r="E3" s="145" t="s">
        <v>505</v>
      </c>
      <c r="F3" s="145" t="s">
        <v>505</v>
      </c>
      <c r="G3" s="145" t="s">
        <v>505</v>
      </c>
      <c r="H3" s="145" t="s">
        <v>505</v>
      </c>
      <c r="I3" s="145" t="s">
        <v>505</v>
      </c>
      <c r="J3" s="145" t="s">
        <v>505</v>
      </c>
      <c r="K3" s="145" t="s">
        <v>505</v>
      </c>
      <c r="L3" s="145" t="s">
        <v>505</v>
      </c>
      <c r="M3" s="145">
        <v>2026</v>
      </c>
    </row>
    <row r="4" spans="1:13" x14ac:dyDescent="0.2">
      <c r="A4" s="439"/>
      <c r="B4" s="535">
        <v>45689</v>
      </c>
      <c r="C4" s="535">
        <v>45717</v>
      </c>
      <c r="D4" s="535">
        <v>45748</v>
      </c>
      <c r="E4" s="535">
        <v>45778</v>
      </c>
      <c r="F4" s="535">
        <v>45809</v>
      </c>
      <c r="G4" s="535">
        <v>45839</v>
      </c>
      <c r="H4" s="535">
        <v>45870</v>
      </c>
      <c r="I4" s="535">
        <v>45901</v>
      </c>
      <c r="J4" s="535">
        <v>45931</v>
      </c>
      <c r="K4" s="535">
        <v>45962</v>
      </c>
      <c r="L4" s="535">
        <v>45992</v>
      </c>
      <c r="M4" s="535">
        <v>46023</v>
      </c>
    </row>
    <row r="5" spans="1:13" x14ac:dyDescent="0.2">
      <c r="A5" s="484" t="s">
        <v>291</v>
      </c>
      <c r="B5" s="395"/>
      <c r="C5" s="395"/>
      <c r="D5" s="395"/>
      <c r="E5" s="395"/>
      <c r="F5" s="395"/>
      <c r="G5" s="395"/>
      <c r="H5" s="395"/>
      <c r="I5" s="395"/>
      <c r="J5" s="395"/>
      <c r="K5" s="395"/>
      <c r="L5" s="395"/>
      <c r="M5" s="395"/>
    </row>
    <row r="6" spans="1:13" x14ac:dyDescent="0.2">
      <c r="A6" s="543" t="s">
        <v>292</v>
      </c>
      <c r="B6" s="394">
        <v>75.149500000000003</v>
      </c>
      <c r="C6" s="394">
        <v>74.512380952380965</v>
      </c>
      <c r="D6" s="394">
        <v>69.934545454545457</v>
      </c>
      <c r="E6" s="394">
        <v>66.412727272727267</v>
      </c>
      <c r="F6" s="394">
        <v>71.137142857142877</v>
      </c>
      <c r="G6" s="394">
        <v>72.313913043478266</v>
      </c>
      <c r="H6" s="394">
        <v>72.100476190476186</v>
      </c>
      <c r="I6" s="394">
        <v>71.12136363636364</v>
      </c>
      <c r="J6" s="394">
        <v>66.733478260869575</v>
      </c>
      <c r="K6" s="394">
        <v>65.074500000000015</v>
      </c>
      <c r="L6" s="394">
        <v>63.1804347826087</v>
      </c>
      <c r="M6" s="394">
        <v>64.224545454545463</v>
      </c>
    </row>
    <row r="7" spans="1:13" x14ac:dyDescent="0.2">
      <c r="A7" s="543" t="s">
        <v>293</v>
      </c>
      <c r="B7" s="394">
        <v>76.306000000000012</v>
      </c>
      <c r="C7" s="394">
        <v>72.879999999999981</v>
      </c>
      <c r="D7" s="394">
        <v>67.362380952380946</v>
      </c>
      <c r="E7" s="394">
        <v>63.678000000000011</v>
      </c>
      <c r="F7" s="394">
        <v>69.36999999999999</v>
      </c>
      <c r="G7" s="394">
        <v>71.011739130434776</v>
      </c>
      <c r="H7" s="394">
        <v>69.28857142857143</v>
      </c>
      <c r="I7" s="394">
        <v>69.934545454545457</v>
      </c>
      <c r="J7" s="394">
        <v>64.76318181818182</v>
      </c>
      <c r="K7" s="394">
        <v>64.339500000000015</v>
      </c>
      <c r="L7" s="394">
        <v>61.860454545454552</v>
      </c>
      <c r="M7" s="394">
        <v>62.875238095238103</v>
      </c>
    </row>
    <row r="8" spans="1:13" x14ac:dyDescent="0.2">
      <c r="A8" s="543" t="s">
        <v>546</v>
      </c>
      <c r="B8" s="394">
        <v>73.746999999999986</v>
      </c>
      <c r="C8" s="394">
        <v>73.112380952380931</v>
      </c>
      <c r="D8" s="394">
        <v>68.63909090909091</v>
      </c>
      <c r="E8" s="394">
        <v>65.208181818181842</v>
      </c>
      <c r="F8" s="394">
        <v>70.08</v>
      </c>
      <c r="G8" s="394">
        <v>70.403043478260884</v>
      </c>
      <c r="H8" s="394">
        <v>69.717142857142875</v>
      </c>
      <c r="I8" s="394">
        <v>69.853181818181824</v>
      </c>
      <c r="J8" s="394">
        <v>66.348695652173916</v>
      </c>
      <c r="K8" s="394">
        <v>65.864499999999992</v>
      </c>
      <c r="L8" s="394">
        <v>64.030434782608694</v>
      </c>
      <c r="M8" s="394">
        <v>66.047272727272727</v>
      </c>
    </row>
    <row r="9" spans="1:13" x14ac:dyDescent="0.2">
      <c r="A9" s="543" t="s">
        <v>547</v>
      </c>
      <c r="B9" s="394">
        <v>71.947000000000003</v>
      </c>
      <c r="C9" s="394">
        <v>71.312380952380963</v>
      </c>
      <c r="D9" s="394">
        <v>66.839090909090928</v>
      </c>
      <c r="E9" s="394">
        <v>63.408181818181816</v>
      </c>
      <c r="F9" s="394">
        <v>68.279999999999987</v>
      </c>
      <c r="G9" s="394">
        <v>68.603043478260872</v>
      </c>
      <c r="H9" s="394">
        <v>67.917142857142849</v>
      </c>
      <c r="I9" s="394">
        <v>68.053181818181812</v>
      </c>
      <c r="J9" s="394">
        <v>64.548695652173905</v>
      </c>
      <c r="K9" s="394">
        <v>64.064499999999981</v>
      </c>
      <c r="L9" s="394">
        <v>62.230434782608697</v>
      </c>
      <c r="M9" s="394">
        <v>64.247272727272716</v>
      </c>
    </row>
    <row r="10" spans="1:13" x14ac:dyDescent="0.2">
      <c r="A10" s="544" t="s">
        <v>295</v>
      </c>
      <c r="B10" s="446">
        <v>76.256999999999991</v>
      </c>
      <c r="C10" s="446">
        <v>73.490476190476201</v>
      </c>
      <c r="D10" s="446">
        <v>68.722000000000008</v>
      </c>
      <c r="E10" s="446">
        <v>65.157500000000027</v>
      </c>
      <c r="F10" s="446">
        <v>72.396190476190483</v>
      </c>
      <c r="G10" s="446">
        <v>71.770869565217396</v>
      </c>
      <c r="H10" s="446">
        <v>68.850999999999971</v>
      </c>
      <c r="I10" s="446">
        <v>68.75090909090909</v>
      </c>
      <c r="J10" s="446">
        <v>65.553478260869568</v>
      </c>
      <c r="K10" s="446">
        <v>64.520499999999998</v>
      </c>
      <c r="L10" s="446">
        <v>63.386666666666684</v>
      </c>
      <c r="M10" s="446">
        <v>67.34666666666665</v>
      </c>
    </row>
    <row r="11" spans="1:13" x14ac:dyDescent="0.2">
      <c r="A11" s="484" t="s">
        <v>294</v>
      </c>
      <c r="B11" s="396"/>
      <c r="C11" s="396"/>
      <c r="D11" s="396"/>
      <c r="E11" s="396"/>
      <c r="F11" s="396"/>
      <c r="G11" s="396"/>
      <c r="H11" s="396"/>
      <c r="I11" s="396"/>
      <c r="J11" s="396"/>
      <c r="K11" s="396"/>
      <c r="L11" s="396"/>
      <c r="M11" s="396"/>
    </row>
    <row r="12" spans="1:13" x14ac:dyDescent="0.2">
      <c r="A12" s="543" t="s">
        <v>296</v>
      </c>
      <c r="B12" s="394">
        <v>75.957000000000008</v>
      </c>
      <c r="C12" s="394">
        <v>73.190476190476204</v>
      </c>
      <c r="D12" s="394">
        <v>68.421999999999997</v>
      </c>
      <c r="E12" s="394">
        <v>64.857499999999987</v>
      </c>
      <c r="F12" s="394">
        <v>72.096190476190486</v>
      </c>
      <c r="G12" s="394">
        <v>71.470869565217399</v>
      </c>
      <c r="H12" s="394">
        <v>68.551000000000002</v>
      </c>
      <c r="I12" s="394">
        <v>68.450909090909065</v>
      </c>
      <c r="J12" s="394">
        <v>65.253478260869556</v>
      </c>
      <c r="K12" s="394">
        <v>64.403000000000006</v>
      </c>
      <c r="L12" s="394">
        <v>63.486666666666665</v>
      </c>
      <c r="M12" s="394">
        <v>67.446666666666673</v>
      </c>
    </row>
    <row r="13" spans="1:13" x14ac:dyDescent="0.2">
      <c r="A13" s="543" t="s">
        <v>297</v>
      </c>
      <c r="B13" s="394">
        <v>74.283999999999978</v>
      </c>
      <c r="C13" s="394">
        <v>71.410476190476203</v>
      </c>
      <c r="D13" s="394">
        <v>67.449545454545444</v>
      </c>
      <c r="E13" s="394">
        <v>63.802272727272722</v>
      </c>
      <c r="F13" s="394">
        <v>71.134761904761902</v>
      </c>
      <c r="G13" s="394">
        <v>71.196086956521725</v>
      </c>
      <c r="H13" s="394">
        <v>67.673333333333346</v>
      </c>
      <c r="I13" s="394">
        <v>67.88181818181819</v>
      </c>
      <c r="J13" s="394">
        <v>64.614347826086956</v>
      </c>
      <c r="K13" s="394">
        <v>63.807999999999993</v>
      </c>
      <c r="L13" s="394">
        <v>62.562173913043473</v>
      </c>
      <c r="M13" s="394">
        <v>66.197272727272733</v>
      </c>
    </row>
    <row r="14" spans="1:13" x14ac:dyDescent="0.2">
      <c r="A14" s="543" t="s">
        <v>298</v>
      </c>
      <c r="B14" s="394">
        <v>77.079499999999996</v>
      </c>
      <c r="C14" s="394">
        <v>74.552380952380958</v>
      </c>
      <c r="D14" s="394">
        <v>69.576999999999998</v>
      </c>
      <c r="E14" s="394">
        <v>65.78</v>
      </c>
      <c r="F14" s="394">
        <v>73.498571428571438</v>
      </c>
      <c r="G14" s="394">
        <v>73.1795652173913</v>
      </c>
      <c r="H14" s="394">
        <v>70.551000000000002</v>
      </c>
      <c r="I14" s="394">
        <v>70.185000000000002</v>
      </c>
      <c r="J14" s="394">
        <v>66.153478260869548</v>
      </c>
      <c r="K14" s="394">
        <v>65.220500000000001</v>
      </c>
      <c r="L14" s="394">
        <v>64.086666666666659</v>
      </c>
      <c r="M14" s="394">
        <v>68.046666666666667</v>
      </c>
    </row>
    <row r="15" spans="1:13" x14ac:dyDescent="0.2">
      <c r="A15" s="484" t="s">
        <v>209</v>
      </c>
      <c r="B15" s="396"/>
      <c r="C15" s="396"/>
      <c r="D15" s="396"/>
      <c r="E15" s="396"/>
      <c r="F15" s="396"/>
      <c r="G15" s="396"/>
      <c r="H15" s="396"/>
      <c r="I15" s="396"/>
      <c r="J15" s="396"/>
      <c r="K15" s="396"/>
      <c r="L15" s="396"/>
      <c r="M15" s="396"/>
    </row>
    <row r="16" spans="1:13" x14ac:dyDescent="0.2">
      <c r="A16" s="543" t="s">
        <v>299</v>
      </c>
      <c r="B16" s="394">
        <v>68.270499999999998</v>
      </c>
      <c r="C16" s="394">
        <v>64.389047619047631</v>
      </c>
      <c r="D16" s="394">
        <v>60.423000000000002</v>
      </c>
      <c r="E16" s="394">
        <v>57.583500000000001</v>
      </c>
      <c r="F16" s="394">
        <v>65.189047619047614</v>
      </c>
      <c r="G16" s="394">
        <v>65.386086956521737</v>
      </c>
      <c r="H16" s="394">
        <v>63.271500000000017</v>
      </c>
      <c r="I16" s="394">
        <v>62.288181818181826</v>
      </c>
      <c r="J16" s="394">
        <v>58.433043478260871</v>
      </c>
      <c r="K16" s="394">
        <v>55.147000000000006</v>
      </c>
      <c r="L16" s="394">
        <v>52.009047619047621</v>
      </c>
      <c r="M16" s="394">
        <v>54.606666666666669</v>
      </c>
    </row>
    <row r="17" spans="1:13" x14ac:dyDescent="0.2">
      <c r="A17" s="484" t="s">
        <v>300</v>
      </c>
      <c r="B17" s="485"/>
      <c r="C17" s="485"/>
      <c r="D17" s="485"/>
      <c r="E17" s="485"/>
      <c r="F17" s="485"/>
      <c r="G17" s="485"/>
      <c r="H17" s="485"/>
      <c r="I17" s="485"/>
      <c r="J17" s="485"/>
      <c r="K17" s="485"/>
      <c r="L17" s="485"/>
      <c r="M17" s="485"/>
    </row>
    <row r="18" spans="1:13" x14ac:dyDescent="0.2">
      <c r="A18" s="543" t="s">
        <v>301</v>
      </c>
      <c r="B18" s="394">
        <v>71.533157894736831</v>
      </c>
      <c r="C18" s="394">
        <v>68.239047619047625</v>
      </c>
      <c r="D18" s="394">
        <v>63.536666666666655</v>
      </c>
      <c r="E18" s="394">
        <v>62.167619047619048</v>
      </c>
      <c r="F18" s="394">
        <v>68.169000000000011</v>
      </c>
      <c r="G18" s="394">
        <v>68.390909090909091</v>
      </c>
      <c r="H18" s="394">
        <v>64.864285714285714</v>
      </c>
      <c r="I18" s="394">
        <v>63.959047619047624</v>
      </c>
      <c r="J18" s="394">
        <v>60.844782608695645</v>
      </c>
      <c r="K18" s="394">
        <v>60.062222222222218</v>
      </c>
      <c r="L18" s="394">
        <v>57.972272727272731</v>
      </c>
      <c r="M18" s="394">
        <v>60.036999999999992</v>
      </c>
    </row>
    <row r="19" spans="1:13" x14ac:dyDescent="0.2">
      <c r="A19" s="544" t="s">
        <v>302</v>
      </c>
      <c r="B19" s="446">
        <v>67.109500000000011</v>
      </c>
      <c r="C19" s="446">
        <v>64.674761904761922</v>
      </c>
      <c r="D19" s="446">
        <v>59.799090909090914</v>
      </c>
      <c r="E19" s="446">
        <v>56.713181818181802</v>
      </c>
      <c r="F19" s="446">
        <v>61.988095238095241</v>
      </c>
      <c r="G19" s="446">
        <v>62.941739130434776</v>
      </c>
      <c r="H19" s="446">
        <v>61.114285714285721</v>
      </c>
      <c r="I19" s="446">
        <v>61.945909090909097</v>
      </c>
      <c r="J19" s="446">
        <v>57.372173913043483</v>
      </c>
      <c r="K19" s="446">
        <v>56.956000000000017</v>
      </c>
      <c r="L19" s="446">
        <v>54.1413043478261</v>
      </c>
      <c r="M19" s="446">
        <v>56.668636363636374</v>
      </c>
    </row>
    <row r="20" spans="1:13" x14ac:dyDescent="0.2">
      <c r="A20" s="484" t="s">
        <v>303</v>
      </c>
      <c r="B20" s="485"/>
      <c r="C20" s="485"/>
      <c r="D20" s="485"/>
      <c r="E20" s="485"/>
      <c r="F20" s="485"/>
      <c r="G20" s="485"/>
      <c r="H20" s="485"/>
      <c r="I20" s="485"/>
      <c r="J20" s="485"/>
      <c r="K20" s="485"/>
      <c r="L20" s="485"/>
      <c r="M20" s="485"/>
    </row>
    <row r="21" spans="1:13" x14ac:dyDescent="0.2">
      <c r="A21" s="543" t="s">
        <v>304</v>
      </c>
      <c r="B21" s="394">
        <v>76.307999999999993</v>
      </c>
      <c r="C21" s="394">
        <v>74.276190476190465</v>
      </c>
      <c r="D21" s="394">
        <v>69.660999999999987</v>
      </c>
      <c r="E21" s="394">
        <v>66.30749999999999</v>
      </c>
      <c r="F21" s="394">
        <v>73.848571428571432</v>
      </c>
      <c r="G21" s="394">
        <v>72.957826086956516</v>
      </c>
      <c r="H21" s="394">
        <v>69.671000000000006</v>
      </c>
      <c r="I21" s="394">
        <v>69.185000000000002</v>
      </c>
      <c r="J21" s="394">
        <v>65.996956521739122</v>
      </c>
      <c r="K21" s="394">
        <v>64.548000000000002</v>
      </c>
      <c r="L21" s="394">
        <v>63.967619047619046</v>
      </c>
      <c r="M21" s="394">
        <v>68.650000000000006</v>
      </c>
    </row>
    <row r="22" spans="1:13" x14ac:dyDescent="0.2">
      <c r="A22" s="543" t="s">
        <v>305</v>
      </c>
      <c r="B22" s="397">
        <v>75.541499999999999</v>
      </c>
      <c r="C22" s="397">
        <v>73.364285714285714</v>
      </c>
      <c r="D22" s="397">
        <v>68.961999999999989</v>
      </c>
      <c r="E22" s="397">
        <v>64.559500000000014</v>
      </c>
      <c r="F22" s="397">
        <v>72.507619047619045</v>
      </c>
      <c r="G22" s="397">
        <v>72.144347826086957</v>
      </c>
      <c r="H22" s="397">
        <v>68.898499999999984</v>
      </c>
      <c r="I22" s="397">
        <v>67.891818181818181</v>
      </c>
      <c r="J22" s="397">
        <v>65.458260869565223</v>
      </c>
      <c r="K22" s="397">
        <v>63.54649999999998</v>
      </c>
      <c r="L22" s="397">
        <v>63.193809523809534</v>
      </c>
      <c r="M22" s="397">
        <v>68.281904761904769</v>
      </c>
    </row>
    <row r="23" spans="1:13" x14ac:dyDescent="0.2">
      <c r="A23" s="544" t="s">
        <v>306</v>
      </c>
      <c r="B23" s="446">
        <v>76.137249999999995</v>
      </c>
      <c r="C23" s="446">
        <v>73.342142857142875</v>
      </c>
      <c r="D23" s="446">
        <v>68.978749999999991</v>
      </c>
      <c r="E23" s="446">
        <v>64.708500000000001</v>
      </c>
      <c r="F23" s="446">
        <v>72.861428571428576</v>
      </c>
      <c r="G23" s="446">
        <v>72.251739130434785</v>
      </c>
      <c r="H23" s="446">
        <v>69.111000000000004</v>
      </c>
      <c r="I23" s="446">
        <v>68.186818181818182</v>
      </c>
      <c r="J23" s="446">
        <v>65.186086956521734</v>
      </c>
      <c r="K23" s="446">
        <v>64.090500000000006</v>
      </c>
      <c r="L23" s="446">
        <v>63.436666666666667</v>
      </c>
      <c r="M23" s="446">
        <v>68.194285714285684</v>
      </c>
    </row>
    <row r="24" spans="1:13" s="611" customFormat="1" x14ac:dyDescent="0.2">
      <c r="A24" s="545" t="s">
        <v>307</v>
      </c>
      <c r="B24" s="546">
        <v>76.808000000000021</v>
      </c>
      <c r="C24" s="546">
        <v>73.994761904761901</v>
      </c>
      <c r="D24" s="546">
        <v>69.002272727272739</v>
      </c>
      <c r="E24" s="546">
        <v>63.624090909090917</v>
      </c>
      <c r="F24" s="546">
        <v>69.734761904761896</v>
      </c>
      <c r="G24" s="546">
        <v>70.97347826086957</v>
      </c>
      <c r="H24" s="546">
        <v>69.727619047619058</v>
      </c>
      <c r="I24" s="546">
        <v>70.401363636363627</v>
      </c>
      <c r="J24" s="546">
        <v>65.209130434782608</v>
      </c>
      <c r="K24" s="546">
        <v>64.459500000000006</v>
      </c>
      <c r="L24" s="546">
        <v>61.743636363636348</v>
      </c>
      <c r="M24" s="546">
        <v>62.426666666666655</v>
      </c>
    </row>
    <row r="25" spans="1:13" x14ac:dyDescent="0.2">
      <c r="A25" s="541"/>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4"/>
    </row>
    <row r="2" spans="1:14" ht="14.1" customHeight="1" x14ac:dyDescent="0.2">
      <c r="A2" s="158"/>
      <c r="B2" s="158"/>
      <c r="N2" s="161" t="s">
        <v>308</v>
      </c>
    </row>
    <row r="3" spans="1:14" ht="14.1" customHeight="1" x14ac:dyDescent="0.2">
      <c r="A3" s="550"/>
      <c r="B3" s="550"/>
      <c r="C3" s="145">
        <v>2025</v>
      </c>
      <c r="D3" s="145" t="s">
        <v>505</v>
      </c>
      <c r="E3" s="145" t="s">
        <v>505</v>
      </c>
      <c r="F3" s="145" t="s">
        <v>505</v>
      </c>
      <c r="G3" s="145" t="s">
        <v>505</v>
      </c>
      <c r="H3" s="145" t="s">
        <v>505</v>
      </c>
      <c r="I3" s="145" t="s">
        <v>505</v>
      </c>
      <c r="J3" s="145" t="s">
        <v>505</v>
      </c>
      <c r="K3" s="145" t="s">
        <v>505</v>
      </c>
      <c r="L3" s="145" t="s">
        <v>505</v>
      </c>
      <c r="M3" s="145" t="s">
        <v>505</v>
      </c>
      <c r="N3" s="145">
        <v>2026</v>
      </c>
    </row>
    <row r="4" spans="1:14" ht="14.1" customHeight="1" x14ac:dyDescent="0.2">
      <c r="C4" s="535">
        <v>45689</v>
      </c>
      <c r="D4" s="535">
        <v>45717</v>
      </c>
      <c r="E4" s="535">
        <v>45748</v>
      </c>
      <c r="F4" s="535">
        <v>45778</v>
      </c>
      <c r="G4" s="535">
        <v>45809</v>
      </c>
      <c r="H4" s="535">
        <v>45839</v>
      </c>
      <c r="I4" s="535">
        <v>45870</v>
      </c>
      <c r="J4" s="535">
        <v>45901</v>
      </c>
      <c r="K4" s="535">
        <v>45931</v>
      </c>
      <c r="L4" s="535">
        <v>45962</v>
      </c>
      <c r="M4" s="535">
        <v>45992</v>
      </c>
      <c r="N4" s="535">
        <v>46023</v>
      </c>
    </row>
    <row r="5" spans="1:14" ht="14.1" customHeight="1" x14ac:dyDescent="0.2">
      <c r="A5" s="808" t="s">
        <v>481</v>
      </c>
      <c r="B5" s="551" t="s">
        <v>309</v>
      </c>
      <c r="C5" s="547">
        <v>729.33799999999997</v>
      </c>
      <c r="D5" s="547">
        <v>692.65476190476193</v>
      </c>
      <c r="E5" s="547">
        <v>664.61363636363637</v>
      </c>
      <c r="F5" s="547">
        <v>674.15909090909088</v>
      </c>
      <c r="G5" s="547">
        <v>718.13095238095241</v>
      </c>
      <c r="H5" s="547">
        <v>712.93478260869563</v>
      </c>
      <c r="I5" s="547">
        <v>710.41666666666663</v>
      </c>
      <c r="J5" s="547">
        <v>733.46590909090912</v>
      </c>
      <c r="K5" s="547">
        <v>678.67391304347825</v>
      </c>
      <c r="L5" s="547">
        <v>710.21249999999998</v>
      </c>
      <c r="M5" s="547">
        <v>649.4847826086957</v>
      </c>
      <c r="N5" s="547">
        <v>670.34227272727264</v>
      </c>
    </row>
    <row r="6" spans="1:14" ht="14.1" customHeight="1" x14ac:dyDescent="0.2">
      <c r="A6" s="809"/>
      <c r="B6" s="552" t="s">
        <v>310</v>
      </c>
      <c r="C6" s="548">
        <v>713.53750000000002</v>
      </c>
      <c r="D6" s="548">
        <v>662.15476190476193</v>
      </c>
      <c r="E6" s="548">
        <v>675.9</v>
      </c>
      <c r="F6" s="548">
        <v>679.92499999999995</v>
      </c>
      <c r="G6" s="548">
        <v>718.63095238095241</v>
      </c>
      <c r="H6" s="548">
        <v>717.08695652173913</v>
      </c>
      <c r="I6" s="548">
        <v>723.1</v>
      </c>
      <c r="J6" s="548">
        <v>749.17090909090916</v>
      </c>
      <c r="K6" s="548">
        <v>702.66913043478257</v>
      </c>
      <c r="L6" s="548">
        <v>719.76250000000005</v>
      </c>
      <c r="M6" s="548">
        <v>666.31086956521733</v>
      </c>
      <c r="N6" s="548">
        <v>641.38</v>
      </c>
    </row>
    <row r="7" spans="1:14" ht="14.1" customHeight="1" x14ac:dyDescent="0.2">
      <c r="A7" s="808" t="s">
        <v>513</v>
      </c>
      <c r="B7" s="551" t="s">
        <v>309</v>
      </c>
      <c r="C7" s="549">
        <v>721.08749999999998</v>
      </c>
      <c r="D7" s="549">
        <v>679.58333333333337</v>
      </c>
      <c r="E7" s="549">
        <v>650.21249999999998</v>
      </c>
      <c r="F7" s="549">
        <v>636.08749999999998</v>
      </c>
      <c r="G7" s="549">
        <v>699.52380952380952</v>
      </c>
      <c r="H7" s="549">
        <v>732.04347826086962</v>
      </c>
      <c r="I7" s="549">
        <v>676.48749999999995</v>
      </c>
      <c r="J7" s="549">
        <v>704.72727272727275</v>
      </c>
      <c r="K7" s="549">
        <v>697.48913043478262</v>
      </c>
      <c r="L7" s="549">
        <v>745.3125</v>
      </c>
      <c r="M7" s="549">
        <v>692.56068181818205</v>
      </c>
      <c r="N7" s="549">
        <v>716.22404761904772</v>
      </c>
    </row>
    <row r="8" spans="1:14" ht="14.1" customHeight="1" x14ac:dyDescent="0.2">
      <c r="A8" s="809"/>
      <c r="B8" s="552" t="s">
        <v>310</v>
      </c>
      <c r="C8" s="548">
        <v>733.16250000000002</v>
      </c>
      <c r="D8" s="548">
        <v>695.22619047619048</v>
      </c>
      <c r="E8" s="548">
        <v>663.8125</v>
      </c>
      <c r="F8" s="548">
        <v>651.25</v>
      </c>
      <c r="G8" s="548">
        <v>707.51190476190482</v>
      </c>
      <c r="H8" s="548">
        <v>737.82608695652175</v>
      </c>
      <c r="I8" s="548">
        <v>690.86249999999995</v>
      </c>
      <c r="J8" s="548">
        <v>717.68181818181813</v>
      </c>
      <c r="K8" s="548">
        <v>710.54347826086962</v>
      </c>
      <c r="L8" s="548">
        <v>756.61249999999995</v>
      </c>
      <c r="M8" s="548">
        <v>704.02847826086952</v>
      </c>
      <c r="N8" s="548">
        <v>731.64285714285711</v>
      </c>
    </row>
    <row r="9" spans="1:14" ht="14.1" customHeight="1" x14ac:dyDescent="0.2">
      <c r="A9" s="808" t="s">
        <v>482</v>
      </c>
      <c r="B9" s="551" t="s">
        <v>309</v>
      </c>
      <c r="C9" s="547">
        <v>704.42499999999995</v>
      </c>
      <c r="D9" s="547">
        <v>656.67857142857144</v>
      </c>
      <c r="E9" s="547">
        <v>617.73863636363637</v>
      </c>
      <c r="F9" s="547">
        <v>603.86363636363637</v>
      </c>
      <c r="G9" s="547">
        <v>682</v>
      </c>
      <c r="H9" s="547">
        <v>725.52173913043475</v>
      </c>
      <c r="I9" s="547">
        <v>667.25</v>
      </c>
      <c r="J9" s="547">
        <v>701.63636363636363</v>
      </c>
      <c r="K9" s="547">
        <v>676.32608695652175</v>
      </c>
      <c r="L9" s="547">
        <v>732.23749999999995</v>
      </c>
      <c r="M9" s="547">
        <v>642.32717391304345</v>
      </c>
      <c r="N9" s="547">
        <v>652.72159090909088</v>
      </c>
    </row>
    <row r="10" spans="1:14" ht="14.1" customHeight="1" x14ac:dyDescent="0.2">
      <c r="A10" s="809"/>
      <c r="B10" s="552" t="s">
        <v>310</v>
      </c>
      <c r="C10" s="548">
        <v>726.71249999999998</v>
      </c>
      <c r="D10" s="548">
        <v>680.51190476190482</v>
      </c>
      <c r="E10" s="548">
        <v>633.82500000000005</v>
      </c>
      <c r="F10" s="548">
        <v>621.36249999999995</v>
      </c>
      <c r="G10" s="548">
        <v>693.70238095238096</v>
      </c>
      <c r="H10" s="548">
        <v>744.804347826087</v>
      </c>
      <c r="I10" s="548">
        <v>683.04761904761904</v>
      </c>
      <c r="J10" s="548">
        <v>714.97727272727275</v>
      </c>
      <c r="K10" s="548">
        <v>688.58695652173913</v>
      </c>
      <c r="L10" s="548">
        <v>756.55</v>
      </c>
      <c r="M10" s="548">
        <v>649.36956521739125</v>
      </c>
      <c r="N10" s="548">
        <v>666.48809523809518</v>
      </c>
    </row>
    <row r="11" spans="1:14" ht="14.1" customHeight="1" x14ac:dyDescent="0.2">
      <c r="A11" s="806" t="s">
        <v>311</v>
      </c>
      <c r="B11" s="551" t="s">
        <v>309</v>
      </c>
      <c r="C11" s="547">
        <v>488.95</v>
      </c>
      <c r="D11" s="547">
        <v>435.22619047619048</v>
      </c>
      <c r="E11" s="547">
        <v>397.93181818181819</v>
      </c>
      <c r="F11" s="547">
        <v>385.65909090909093</v>
      </c>
      <c r="G11" s="547">
        <v>443.98809523809524</v>
      </c>
      <c r="H11" s="547">
        <v>454.28260869565219</v>
      </c>
      <c r="I11" s="547">
        <v>433.90476190476193</v>
      </c>
      <c r="J11" s="547">
        <v>412.73863636363637</v>
      </c>
      <c r="K11" s="547">
        <v>396.27173913043481</v>
      </c>
      <c r="L11" s="547">
        <v>374.25</v>
      </c>
      <c r="M11" s="547">
        <v>337.19260869565215</v>
      </c>
      <c r="N11" s="547">
        <v>346.59909090909088</v>
      </c>
    </row>
    <row r="12" spans="1:14" ht="14.1" customHeight="1" x14ac:dyDescent="0.2">
      <c r="A12" s="807"/>
      <c r="B12" s="552" t="s">
        <v>310</v>
      </c>
      <c r="C12" s="548">
        <v>474.92500000000001</v>
      </c>
      <c r="D12" s="548">
        <v>431.29761904761904</v>
      </c>
      <c r="E12" s="548">
        <v>405.98750000000001</v>
      </c>
      <c r="F12" s="548">
        <v>400.41250000000002</v>
      </c>
      <c r="G12" s="548">
        <v>432.0595238095238</v>
      </c>
      <c r="H12" s="548">
        <v>430.61956521739131</v>
      </c>
      <c r="I12" s="548">
        <v>420.1875</v>
      </c>
      <c r="J12" s="548">
        <v>412.21590909090907</v>
      </c>
      <c r="K12" s="548">
        <v>391.10869565217394</v>
      </c>
      <c r="L12" s="548">
        <v>386.82499999999999</v>
      </c>
      <c r="M12" s="548">
        <v>348.47409090909093</v>
      </c>
      <c r="N12" s="548">
        <v>354.28666666666663</v>
      </c>
    </row>
    <row r="13" spans="1:14" ht="14.1" customHeight="1" x14ac:dyDescent="0.2">
      <c r="B13" s="541"/>
      <c r="N13" s="161" t="s">
        <v>290</v>
      </c>
    </row>
    <row r="14" spans="1:14" ht="14.1" customHeight="1" x14ac:dyDescent="0.2">
      <c r="A14" s="541"/>
    </row>
    <row r="15" spans="1:14" ht="14.1" customHeight="1" x14ac:dyDescent="0.2">
      <c r="A15" s="541"/>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1">
        <f>INDICE!A3</f>
        <v>46053</v>
      </c>
      <c r="C3" s="779">
        <v>41671</v>
      </c>
      <c r="D3" s="779" t="s">
        <v>115</v>
      </c>
      <c r="E3" s="779"/>
      <c r="F3" s="779" t="s">
        <v>116</v>
      </c>
      <c r="G3" s="779"/>
      <c r="H3" s="779"/>
    </row>
    <row r="4" spans="1:8" ht="25.5" x14ac:dyDescent="0.2">
      <c r="A4" s="66"/>
      <c r="B4" s="184" t="s">
        <v>54</v>
      </c>
      <c r="C4" s="185" t="s">
        <v>445</v>
      </c>
      <c r="D4" s="184" t="s">
        <v>54</v>
      </c>
      <c r="E4" s="185" t="s">
        <v>445</v>
      </c>
      <c r="F4" s="184" t="s">
        <v>54</v>
      </c>
      <c r="G4" s="186" t="s">
        <v>445</v>
      </c>
      <c r="H4" s="185" t="s">
        <v>106</v>
      </c>
    </row>
    <row r="5" spans="1:8" x14ac:dyDescent="0.2">
      <c r="A5" s="3" t="s">
        <v>313</v>
      </c>
      <c r="B5" s="300">
        <v>25790.672999999999</v>
      </c>
      <c r="C5" s="72">
        <v>5.2724487230630075</v>
      </c>
      <c r="D5" s="71">
        <v>25790.672999999999</v>
      </c>
      <c r="E5" s="329">
        <v>5.2724487230630075</v>
      </c>
      <c r="F5" s="71">
        <v>221749.818</v>
      </c>
      <c r="G5" s="72">
        <v>-1.7113475723057463</v>
      </c>
      <c r="H5" s="303">
        <v>66.279372834080604</v>
      </c>
    </row>
    <row r="6" spans="1:8" x14ac:dyDescent="0.2">
      <c r="A6" s="3" t="s">
        <v>314</v>
      </c>
      <c r="B6" s="301">
        <v>9201.7639999999992</v>
      </c>
      <c r="C6" s="187">
        <v>30.028932956792744</v>
      </c>
      <c r="D6" s="58">
        <v>9201.7639999999992</v>
      </c>
      <c r="E6" s="59">
        <v>30.028932956792744</v>
      </c>
      <c r="F6" s="58">
        <v>101332.997</v>
      </c>
      <c r="G6" s="59">
        <v>36.207450460256133</v>
      </c>
      <c r="H6" s="304">
        <v>30.287679823745208</v>
      </c>
    </row>
    <row r="7" spans="1:8" x14ac:dyDescent="0.2">
      <c r="A7" s="3" t="s">
        <v>315</v>
      </c>
      <c r="B7" s="340">
        <v>1019.011</v>
      </c>
      <c r="C7" s="187">
        <v>14.460379613467314</v>
      </c>
      <c r="D7" s="95">
        <v>1019.011</v>
      </c>
      <c r="E7" s="73">
        <v>14.460379613467314</v>
      </c>
      <c r="F7" s="95">
        <v>11485.556</v>
      </c>
      <c r="G7" s="187">
        <v>13.653346268506366</v>
      </c>
      <c r="H7" s="441">
        <v>3.4329473421741952</v>
      </c>
    </row>
    <row r="8" spans="1:8" x14ac:dyDescent="0.2">
      <c r="A8" s="209" t="s">
        <v>186</v>
      </c>
      <c r="B8" s="210">
        <v>36011.447999999997</v>
      </c>
      <c r="C8" s="211">
        <v>10.920645614131923</v>
      </c>
      <c r="D8" s="210">
        <v>36011.447999999997</v>
      </c>
      <c r="E8" s="211">
        <v>10.920645614131923</v>
      </c>
      <c r="F8" s="210">
        <v>334568.37099999998</v>
      </c>
      <c r="G8" s="211">
        <v>7.8860741243463668</v>
      </c>
      <c r="H8" s="212">
        <v>100</v>
      </c>
    </row>
    <row r="9" spans="1:8" x14ac:dyDescent="0.2">
      <c r="A9" s="213" t="s">
        <v>585</v>
      </c>
      <c r="B9" s="302">
        <v>4204.6750000000002</v>
      </c>
      <c r="C9" s="75">
        <v>-14.485627390469077</v>
      </c>
      <c r="D9" s="74">
        <v>4204.6750000000002</v>
      </c>
      <c r="E9" s="75">
        <v>-14.485627390469077</v>
      </c>
      <c r="F9" s="74">
        <v>53079.923999999999</v>
      </c>
      <c r="G9" s="189">
        <v>-9.2416389424098391</v>
      </c>
      <c r="H9" s="498">
        <v>15.865194860275661</v>
      </c>
    </row>
    <row r="10" spans="1:8" x14ac:dyDescent="0.2">
      <c r="A10" s="3"/>
      <c r="B10" s="3"/>
      <c r="C10" s="3"/>
      <c r="D10" s="3"/>
      <c r="E10" s="3"/>
      <c r="F10" s="3"/>
      <c r="G10" s="108"/>
      <c r="H10" s="55" t="s">
        <v>220</v>
      </c>
    </row>
    <row r="11" spans="1:8" x14ac:dyDescent="0.2">
      <c r="A11" s="80" t="s">
        <v>565</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101" priority="7" operator="equal">
      <formula>0</formula>
    </cfRule>
    <cfRule type="cellIs" dxfId="100" priority="8" operator="between">
      <formula>-0.5</formula>
      <formula>0.5</formula>
    </cfRule>
  </conditionalFormatting>
  <conditionalFormatting sqref="E7">
    <cfRule type="cellIs" dxfId="99" priority="1" operator="between">
      <formula>-0.5</formula>
      <formula>0.5</formula>
    </cfRule>
    <cfRule type="cellIs" dxfId="98"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603</v>
      </c>
      <c r="B1" s="53"/>
      <c r="C1" s="53"/>
      <c r="D1" s="6"/>
      <c r="E1" s="6"/>
      <c r="F1" s="6"/>
      <c r="G1" s="6"/>
      <c r="H1" s="3"/>
    </row>
    <row r="2" spans="1:8" x14ac:dyDescent="0.2">
      <c r="A2" s="54"/>
      <c r="B2" s="54"/>
      <c r="C2" s="54"/>
      <c r="D2" s="65"/>
      <c r="E2" s="65"/>
      <c r="F2" s="65"/>
      <c r="G2" s="108"/>
      <c r="H2" s="55" t="s">
        <v>463</v>
      </c>
    </row>
    <row r="3" spans="1:8" ht="14.1" customHeight="1" x14ac:dyDescent="0.2">
      <c r="A3" s="56"/>
      <c r="B3" s="781">
        <f>INDICE!A3</f>
        <v>46053</v>
      </c>
      <c r="C3" s="781">
        <v>41671</v>
      </c>
      <c r="D3" s="779" t="s">
        <v>115</v>
      </c>
      <c r="E3" s="779"/>
      <c r="F3" s="779" t="s">
        <v>116</v>
      </c>
      <c r="G3" s="779"/>
      <c r="H3" s="183"/>
    </row>
    <row r="4" spans="1:8" ht="25.5" x14ac:dyDescent="0.2">
      <c r="A4" s="66"/>
      <c r="B4" s="184" t="s">
        <v>54</v>
      </c>
      <c r="C4" s="185" t="s">
        <v>445</v>
      </c>
      <c r="D4" s="184" t="s">
        <v>54</v>
      </c>
      <c r="E4" s="185" t="s">
        <v>445</v>
      </c>
      <c r="F4" s="184" t="s">
        <v>54</v>
      </c>
      <c r="G4" s="186" t="s">
        <v>445</v>
      </c>
      <c r="H4" s="185" t="s">
        <v>106</v>
      </c>
    </row>
    <row r="5" spans="1:8" x14ac:dyDescent="0.2">
      <c r="A5" s="3" t="s">
        <v>605</v>
      </c>
      <c r="B5" s="300">
        <v>15316.698</v>
      </c>
      <c r="C5" s="72">
        <v>27.057027639782699</v>
      </c>
      <c r="D5" s="71">
        <v>15316.698</v>
      </c>
      <c r="E5" s="72">
        <v>27.057027639782699</v>
      </c>
      <c r="F5" s="71">
        <v>160992.747</v>
      </c>
      <c r="G5" s="59">
        <v>14.477336750363207</v>
      </c>
      <c r="H5" s="303">
        <v>48.119535782418602</v>
      </c>
    </row>
    <row r="6" spans="1:8" x14ac:dyDescent="0.2">
      <c r="A6" s="3" t="s">
        <v>604</v>
      </c>
      <c r="B6" s="301">
        <v>8038.6620000000003</v>
      </c>
      <c r="C6" s="187">
        <v>-8.5738767557249211</v>
      </c>
      <c r="D6" s="58">
        <v>8038.6620000000003</v>
      </c>
      <c r="E6" s="59">
        <v>-8.5738767557249211</v>
      </c>
      <c r="F6" s="58">
        <v>94761.032000000007</v>
      </c>
      <c r="G6" s="59">
        <v>-2.7618803837416066</v>
      </c>
      <c r="H6" s="304">
        <v>28.323368319834398</v>
      </c>
    </row>
    <row r="7" spans="1:8" x14ac:dyDescent="0.2">
      <c r="A7" s="3" t="s">
        <v>606</v>
      </c>
      <c r="B7" s="340">
        <v>11637.076999999999</v>
      </c>
      <c r="C7" s="187">
        <v>8.4720419985457003</v>
      </c>
      <c r="D7" s="95">
        <v>11637.076999999999</v>
      </c>
      <c r="E7" s="187">
        <v>8.4720419985457003</v>
      </c>
      <c r="F7" s="95">
        <v>67329.035999999993</v>
      </c>
      <c r="G7" s="187">
        <v>8.7329454140202234</v>
      </c>
      <c r="H7" s="441">
        <v>20.124148555572816</v>
      </c>
    </row>
    <row r="8" spans="1:8" x14ac:dyDescent="0.2">
      <c r="A8" s="679" t="s">
        <v>317</v>
      </c>
      <c r="B8" s="340">
        <v>1019.011</v>
      </c>
      <c r="C8" s="187">
        <v>14.460379613467314</v>
      </c>
      <c r="D8" s="95">
        <v>1019.011</v>
      </c>
      <c r="E8" s="187">
        <v>14.460379613467314</v>
      </c>
      <c r="F8" s="95">
        <v>11485.556</v>
      </c>
      <c r="G8" s="187">
        <v>13.653346268506366</v>
      </c>
      <c r="H8" s="441">
        <v>3.4329473421741952</v>
      </c>
    </row>
    <row r="9" spans="1:8" x14ac:dyDescent="0.2">
      <c r="A9" s="209" t="s">
        <v>186</v>
      </c>
      <c r="B9" s="210">
        <v>36011.447999999997</v>
      </c>
      <c r="C9" s="211">
        <v>10.920645614131923</v>
      </c>
      <c r="D9" s="210">
        <v>36011.447999999997</v>
      </c>
      <c r="E9" s="211">
        <v>10.920645614131923</v>
      </c>
      <c r="F9" s="210">
        <v>334568.37099999998</v>
      </c>
      <c r="G9" s="211">
        <v>7.8860741243463668</v>
      </c>
      <c r="H9" s="212">
        <v>100</v>
      </c>
    </row>
    <row r="10" spans="1:8" x14ac:dyDescent="0.2">
      <c r="A10" s="80"/>
      <c r="B10" s="3"/>
      <c r="C10" s="3"/>
      <c r="D10" s="3"/>
      <c r="E10" s="3"/>
      <c r="F10" s="3"/>
      <c r="G10" s="108"/>
      <c r="H10" s="55" t="s">
        <v>220</v>
      </c>
    </row>
    <row r="11" spans="1:8" x14ac:dyDescent="0.2">
      <c r="A11" s="80" t="s">
        <v>565</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0" t="s">
        <v>607</v>
      </c>
      <c r="B14" s="810"/>
      <c r="C14" s="810"/>
      <c r="D14" s="810"/>
      <c r="E14" s="810"/>
      <c r="F14" s="810"/>
      <c r="G14" s="810"/>
      <c r="H14" s="810"/>
    </row>
    <row r="15" spans="1:8" s="1" customFormat="1" x14ac:dyDescent="0.2">
      <c r="A15" s="810"/>
      <c r="B15" s="810"/>
      <c r="C15" s="810"/>
      <c r="D15" s="810"/>
      <c r="E15" s="810"/>
      <c r="F15" s="810"/>
      <c r="G15" s="810"/>
      <c r="H15" s="810"/>
    </row>
    <row r="16" spans="1:8" s="1" customFormat="1" x14ac:dyDescent="0.2">
      <c r="A16" s="810"/>
      <c r="B16" s="810"/>
      <c r="C16" s="810"/>
      <c r="D16" s="810"/>
      <c r="E16" s="810"/>
      <c r="F16" s="810"/>
      <c r="G16" s="810"/>
      <c r="H16" s="810"/>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1">
        <v>2024</v>
      </c>
      <c r="C3" s="811">
        <v>2025</v>
      </c>
      <c r="D3" s="811">
        <v>2026</v>
      </c>
    </row>
    <row r="4" spans="1:4" x14ac:dyDescent="0.2">
      <c r="A4" s="629"/>
      <c r="B4" s="812"/>
      <c r="C4" s="812"/>
      <c r="D4" s="812"/>
    </row>
    <row r="5" spans="1:4" x14ac:dyDescent="0.2">
      <c r="A5" s="550" t="s">
        <v>318</v>
      </c>
      <c r="B5" s="727">
        <v>-6.4441711267016668</v>
      </c>
      <c r="C5" s="727">
        <v>-5.400905550621955</v>
      </c>
      <c r="D5" s="727">
        <v>7.8860741243463668</v>
      </c>
    </row>
    <row r="6" spans="1:4" x14ac:dyDescent="0.2">
      <c r="A6" s="18" t="s">
        <v>127</v>
      </c>
      <c r="B6" s="394">
        <v>-7.750567512308761</v>
      </c>
      <c r="C6" s="394">
        <v>-3.2608269330436945</v>
      </c>
      <c r="D6" s="394" t="s">
        <v>505</v>
      </c>
    </row>
    <row r="7" spans="1:4" x14ac:dyDescent="0.2">
      <c r="A7" s="18" t="s">
        <v>128</v>
      </c>
      <c r="B7" s="394">
        <v>-6.6286573229772241</v>
      </c>
      <c r="C7" s="394">
        <v>-2.6368026795450672</v>
      </c>
      <c r="D7" s="394" t="s">
        <v>505</v>
      </c>
    </row>
    <row r="8" spans="1:4" x14ac:dyDescent="0.2">
      <c r="A8" s="18" t="s">
        <v>129</v>
      </c>
      <c r="B8" s="394">
        <v>-6.7177138852163267</v>
      </c>
      <c r="C8" s="394">
        <v>-1.5464746076964775</v>
      </c>
      <c r="D8" s="394" t="s">
        <v>505</v>
      </c>
    </row>
    <row r="9" spans="1:4" x14ac:dyDescent="0.2">
      <c r="A9" s="18" t="s">
        <v>130</v>
      </c>
      <c r="B9" s="394">
        <v>-6.9594883814737791</v>
      </c>
      <c r="C9" s="394">
        <v>-0.40399707456072786</v>
      </c>
      <c r="D9" s="394" t="s">
        <v>505</v>
      </c>
    </row>
    <row r="10" spans="1:4" x14ac:dyDescent="0.2">
      <c r="A10" s="18" t="s">
        <v>131</v>
      </c>
      <c r="B10" s="394">
        <v>-7.640767591145563</v>
      </c>
      <c r="C10" s="394">
        <v>2.6046960593075217</v>
      </c>
      <c r="D10" s="394" t="s">
        <v>505</v>
      </c>
    </row>
    <row r="11" spans="1:4" x14ac:dyDescent="0.2">
      <c r="A11" s="18" t="s">
        <v>132</v>
      </c>
      <c r="B11" s="394">
        <v>-7.0407911414421429</v>
      </c>
      <c r="C11" s="394">
        <v>3.96811634165809</v>
      </c>
      <c r="D11" s="394" t="s">
        <v>505</v>
      </c>
    </row>
    <row r="12" spans="1:4" x14ac:dyDescent="0.2">
      <c r="A12" s="18" t="s">
        <v>133</v>
      </c>
      <c r="B12" s="394">
        <v>-6.8743080733117035</v>
      </c>
      <c r="C12" s="394">
        <v>4.9789178036440713</v>
      </c>
      <c r="D12" s="394" t="s">
        <v>505</v>
      </c>
    </row>
    <row r="13" spans="1:4" x14ac:dyDescent="0.2">
      <c r="A13" s="18" t="s">
        <v>134</v>
      </c>
      <c r="B13" s="394">
        <v>-7.3539452967545964</v>
      </c>
      <c r="C13" s="394">
        <v>6.739033396193844</v>
      </c>
      <c r="D13" s="394" t="s">
        <v>505</v>
      </c>
    </row>
    <row r="14" spans="1:4" x14ac:dyDescent="0.2">
      <c r="A14" s="18" t="s">
        <v>135</v>
      </c>
      <c r="B14" s="394">
        <v>-6.6877268086886197</v>
      </c>
      <c r="C14" s="394">
        <v>8.8683347411946531</v>
      </c>
      <c r="D14" s="394" t="s">
        <v>505</v>
      </c>
    </row>
    <row r="15" spans="1:4" x14ac:dyDescent="0.2">
      <c r="A15" s="18" t="s">
        <v>136</v>
      </c>
      <c r="B15" s="394">
        <v>-4.989477742274091</v>
      </c>
      <c r="C15" s="394">
        <v>8.1319299222926986</v>
      </c>
      <c r="D15" s="394" t="s">
        <v>505</v>
      </c>
    </row>
    <row r="16" spans="1:4" x14ac:dyDescent="0.2">
      <c r="A16" s="439" t="s">
        <v>137</v>
      </c>
      <c r="B16" s="446">
        <v>-3.8069091154944736</v>
      </c>
      <c r="C16" s="446">
        <v>6.4420850812785595</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1" t="s">
        <v>680</v>
      </c>
      <c r="C3" s="773" t="s">
        <v>416</v>
      </c>
      <c r="D3" s="771" t="s">
        <v>672</v>
      </c>
      <c r="E3" s="773" t="s">
        <v>416</v>
      </c>
      <c r="F3" s="775" t="s">
        <v>676</v>
      </c>
    </row>
    <row r="4" spans="1:6" x14ac:dyDescent="0.2">
      <c r="A4" s="66"/>
      <c r="B4" s="772"/>
      <c r="C4" s="774"/>
      <c r="D4" s="772"/>
      <c r="E4" s="774"/>
      <c r="F4" s="776"/>
    </row>
    <row r="5" spans="1:6" x14ac:dyDescent="0.2">
      <c r="A5" s="3" t="s">
        <v>107</v>
      </c>
      <c r="B5" s="58">
        <v>429.63816740708887</v>
      </c>
      <c r="C5" s="59">
        <v>0.48349807932927119</v>
      </c>
      <c r="D5" s="58">
        <v>487.20335404127258</v>
      </c>
      <c r="E5" s="59">
        <v>0.56948438823586189</v>
      </c>
      <c r="F5" s="59">
        <v>-11.815433156748583</v>
      </c>
    </row>
    <row r="6" spans="1:6" x14ac:dyDescent="0.2">
      <c r="A6" s="3" t="s">
        <v>117</v>
      </c>
      <c r="B6" s="58">
        <v>47910.824260880865</v>
      </c>
      <c r="C6" s="59">
        <v>53.916977742038327</v>
      </c>
      <c r="D6" s="58">
        <v>45897.406639915935</v>
      </c>
      <c r="E6" s="59">
        <v>53.648761497916311</v>
      </c>
      <c r="F6" s="59">
        <v>4.3867786185851871</v>
      </c>
    </row>
    <row r="7" spans="1:6" x14ac:dyDescent="0.2">
      <c r="A7" s="3" t="s">
        <v>118</v>
      </c>
      <c r="B7" s="58">
        <v>13973.078890799652</v>
      </c>
      <c r="C7" s="59">
        <v>15.724759387162734</v>
      </c>
      <c r="D7" s="58">
        <v>13299.118837093374</v>
      </c>
      <c r="E7" s="59">
        <v>15.545132216755142</v>
      </c>
      <c r="F7" s="59">
        <v>5.067704574730886</v>
      </c>
    </row>
    <row r="8" spans="1:6" x14ac:dyDescent="0.2">
      <c r="A8" s="3" t="s">
        <v>119</v>
      </c>
      <c r="B8" s="58">
        <v>19773.367153912295</v>
      </c>
      <c r="C8" s="59">
        <v>22.252178149085342</v>
      </c>
      <c r="D8" s="58">
        <v>19146.428202923475</v>
      </c>
      <c r="E8" s="59">
        <v>22.379960773258652</v>
      </c>
      <c r="F8" s="59">
        <v>3.2744433810014391</v>
      </c>
    </row>
    <row r="9" spans="1:6" x14ac:dyDescent="0.2">
      <c r="A9" s="3" t="s">
        <v>120</v>
      </c>
      <c r="B9" s="58">
        <v>6464.3674379141103</v>
      </c>
      <c r="C9" s="59">
        <v>7.2747476304838754</v>
      </c>
      <c r="D9" s="58">
        <v>6508.1814203952417</v>
      </c>
      <c r="E9" s="59">
        <v>7.6073115752971887</v>
      </c>
      <c r="F9" s="59">
        <v>-0.67321390801780445</v>
      </c>
    </row>
    <row r="10" spans="1:6" x14ac:dyDescent="0.2">
      <c r="A10" s="3" t="s">
        <v>112</v>
      </c>
      <c r="B10" s="58">
        <v>309.0910223116461</v>
      </c>
      <c r="C10" s="59">
        <v>0.34783901190044975</v>
      </c>
      <c r="D10" s="58">
        <v>213.32268080634373</v>
      </c>
      <c r="E10" s="59">
        <v>0.24934954853685878</v>
      </c>
      <c r="F10" s="59">
        <v>44.893651787660474</v>
      </c>
    </row>
    <row r="11" spans="1:6" x14ac:dyDescent="0.2">
      <c r="A11" s="60" t="s">
        <v>114</v>
      </c>
      <c r="B11" s="61">
        <v>88860.366933225654</v>
      </c>
      <c r="C11" s="62">
        <v>100</v>
      </c>
      <c r="D11" s="61">
        <v>85551.661135175629</v>
      </c>
      <c r="E11" s="62">
        <v>100</v>
      </c>
      <c r="F11" s="62">
        <v>3.8674945105064822</v>
      </c>
    </row>
    <row r="12" spans="1:6" x14ac:dyDescent="0.2">
      <c r="A12" s="696"/>
      <c r="B12" s="3"/>
      <c r="C12" s="3"/>
      <c r="D12" s="3"/>
      <c r="E12" s="3"/>
      <c r="F12" s="55" t="s">
        <v>564</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3" customWidth="1"/>
    <col min="2" max="12" width="11" style="533"/>
    <col min="13" max="45" width="11" style="18"/>
    <col min="46" max="16384" width="11" style="533"/>
  </cols>
  <sheetData>
    <row r="1" spans="1:12" x14ac:dyDescent="0.2">
      <c r="A1" s="813" t="s">
        <v>608</v>
      </c>
      <c r="B1" s="813"/>
      <c r="C1" s="813"/>
      <c r="D1" s="813"/>
      <c r="E1" s="813"/>
      <c r="F1" s="813"/>
      <c r="G1" s="18"/>
      <c r="H1" s="18"/>
      <c r="I1" s="18"/>
      <c r="J1" s="18"/>
      <c r="K1" s="18"/>
      <c r="L1" s="18"/>
    </row>
    <row r="2" spans="1:12" x14ac:dyDescent="0.2">
      <c r="A2" s="814"/>
      <c r="B2" s="814"/>
      <c r="C2" s="814"/>
      <c r="D2" s="814"/>
      <c r="E2" s="814"/>
      <c r="F2" s="814"/>
      <c r="G2" s="18"/>
      <c r="H2" s="18"/>
      <c r="I2" s="18"/>
      <c r="J2" s="18"/>
      <c r="K2" s="562"/>
      <c r="L2" s="55" t="s">
        <v>463</v>
      </c>
    </row>
    <row r="3" spans="1:12" x14ac:dyDescent="0.2">
      <c r="A3" s="563"/>
      <c r="B3" s="815">
        <f>INDICE!A3</f>
        <v>46053</v>
      </c>
      <c r="C3" s="816">
        <v>41671</v>
      </c>
      <c r="D3" s="816">
        <v>41671</v>
      </c>
      <c r="E3" s="816">
        <v>41671</v>
      </c>
      <c r="F3" s="817">
        <v>41671</v>
      </c>
      <c r="G3" s="818" t="s">
        <v>116</v>
      </c>
      <c r="H3" s="816"/>
      <c r="I3" s="816"/>
      <c r="J3" s="816"/>
      <c r="K3" s="816"/>
      <c r="L3" s="819" t="s">
        <v>106</v>
      </c>
    </row>
    <row r="4" spans="1:12" ht="38.25" x14ac:dyDescent="0.2">
      <c r="A4" s="539"/>
      <c r="B4" s="680" t="s">
        <v>605</v>
      </c>
      <c r="C4" s="680" t="s">
        <v>604</v>
      </c>
      <c r="D4" s="680" t="s">
        <v>606</v>
      </c>
      <c r="E4" s="680" t="s">
        <v>317</v>
      </c>
      <c r="F4" s="216" t="s">
        <v>186</v>
      </c>
      <c r="G4" s="680" t="s">
        <v>605</v>
      </c>
      <c r="H4" s="680" t="s">
        <v>604</v>
      </c>
      <c r="I4" s="680" t="s">
        <v>606</v>
      </c>
      <c r="J4" s="680" t="s">
        <v>317</v>
      </c>
      <c r="K4" s="217" t="s">
        <v>186</v>
      </c>
      <c r="L4" s="820"/>
    </row>
    <row r="5" spans="1:12" x14ac:dyDescent="0.2">
      <c r="A5" s="536" t="s">
        <v>153</v>
      </c>
      <c r="B5" s="431">
        <v>4208.893</v>
      </c>
      <c r="C5" s="431">
        <v>524.65700000000004</v>
      </c>
      <c r="D5" s="431">
        <v>374.60500000000002</v>
      </c>
      <c r="E5" s="431">
        <v>268.19799999999998</v>
      </c>
      <c r="F5" s="564">
        <v>5376.353000000001</v>
      </c>
      <c r="G5" s="431">
        <v>43363.847000000002</v>
      </c>
      <c r="H5" s="431">
        <v>6951.0460000000003</v>
      </c>
      <c r="I5" s="431">
        <v>2866.7049999999999</v>
      </c>
      <c r="J5" s="431">
        <v>2657.4050000000002</v>
      </c>
      <c r="K5" s="565">
        <v>55839.003000000004</v>
      </c>
      <c r="L5" s="72">
        <v>16.689043405237985</v>
      </c>
    </row>
    <row r="6" spans="1:12" x14ac:dyDescent="0.2">
      <c r="A6" s="538" t="s">
        <v>154</v>
      </c>
      <c r="B6" s="431">
        <v>693.15200000000004</v>
      </c>
      <c r="C6" s="431">
        <v>543.09400000000005</v>
      </c>
      <c r="D6" s="431">
        <v>583.06399999999996</v>
      </c>
      <c r="E6" s="431">
        <v>59.631</v>
      </c>
      <c r="F6" s="566">
        <v>1878.941</v>
      </c>
      <c r="G6" s="431">
        <v>7283.7539999999999</v>
      </c>
      <c r="H6" s="431">
        <v>6687.9560000000001</v>
      </c>
      <c r="I6" s="431">
        <v>3446.7689999999998</v>
      </c>
      <c r="J6" s="431">
        <v>665.99699999999996</v>
      </c>
      <c r="K6" s="567">
        <v>18084.475999999999</v>
      </c>
      <c r="L6" s="59">
        <v>5.4050500315162244</v>
      </c>
    </row>
    <row r="7" spans="1:12" x14ac:dyDescent="0.2">
      <c r="A7" s="538" t="s">
        <v>155</v>
      </c>
      <c r="B7" s="431">
        <v>810.45100000000002</v>
      </c>
      <c r="C7" s="431">
        <v>325.89800000000002</v>
      </c>
      <c r="D7" s="431">
        <v>311.74099999999999</v>
      </c>
      <c r="E7" s="431">
        <v>29.440999999999999</v>
      </c>
      <c r="F7" s="566">
        <v>1477.5310000000002</v>
      </c>
      <c r="G7" s="431">
        <v>7379.1350000000002</v>
      </c>
      <c r="H7" s="431">
        <v>4014.7420000000002</v>
      </c>
      <c r="I7" s="431">
        <v>1949.6030000000001</v>
      </c>
      <c r="J7" s="431">
        <v>346.70299999999997</v>
      </c>
      <c r="K7" s="567">
        <v>13690.182999999999</v>
      </c>
      <c r="L7" s="59">
        <v>4.0916930109345095</v>
      </c>
    </row>
    <row r="8" spans="1:12" x14ac:dyDescent="0.2">
      <c r="A8" s="538" t="s">
        <v>156</v>
      </c>
      <c r="B8" s="431">
        <v>701.75699999999995</v>
      </c>
      <c r="C8" s="96">
        <v>23.221</v>
      </c>
      <c r="D8" s="431">
        <v>135.21299999999999</v>
      </c>
      <c r="E8" s="96">
        <v>0.29899999999999999</v>
      </c>
      <c r="F8" s="566">
        <v>860.4899999999999</v>
      </c>
      <c r="G8" s="431">
        <v>8896.43</v>
      </c>
      <c r="H8" s="431">
        <v>352.42200000000003</v>
      </c>
      <c r="I8" s="96">
        <v>1079.335</v>
      </c>
      <c r="J8" s="431">
        <v>5.07</v>
      </c>
      <c r="K8" s="567">
        <v>10333.257000000001</v>
      </c>
      <c r="L8" s="59">
        <v>3.0883820506336628</v>
      </c>
    </row>
    <row r="9" spans="1:12" x14ac:dyDescent="0.2">
      <c r="A9" s="538" t="s">
        <v>562</v>
      </c>
      <c r="B9" s="431">
        <v>0</v>
      </c>
      <c r="C9" s="431">
        <v>0</v>
      </c>
      <c r="D9" s="431">
        <v>0</v>
      </c>
      <c r="E9" s="96">
        <v>8.734</v>
      </c>
      <c r="F9" s="613">
        <v>8.734</v>
      </c>
      <c r="G9" s="431">
        <v>0</v>
      </c>
      <c r="H9" s="431">
        <v>0</v>
      </c>
      <c r="I9" s="431">
        <v>0</v>
      </c>
      <c r="J9" s="431">
        <v>97.927999999999997</v>
      </c>
      <c r="K9" s="567">
        <v>97.927999999999997</v>
      </c>
      <c r="L9" s="96">
        <v>2.9268514027518455E-2</v>
      </c>
    </row>
    <row r="10" spans="1:12" x14ac:dyDescent="0.2">
      <c r="A10" s="538" t="s">
        <v>158</v>
      </c>
      <c r="B10" s="431">
        <v>22.664000000000001</v>
      </c>
      <c r="C10" s="431">
        <v>93.63</v>
      </c>
      <c r="D10" s="431">
        <v>154.352</v>
      </c>
      <c r="E10" s="96">
        <v>2.5680000000000001</v>
      </c>
      <c r="F10" s="566">
        <v>273.214</v>
      </c>
      <c r="G10" s="431">
        <v>381.57299999999998</v>
      </c>
      <c r="H10" s="431">
        <v>1289.3589999999999</v>
      </c>
      <c r="I10" s="431">
        <v>929.42899999999997</v>
      </c>
      <c r="J10" s="431">
        <v>19.632999999999999</v>
      </c>
      <c r="K10" s="567">
        <v>2619.9939999999997</v>
      </c>
      <c r="L10" s="59">
        <v>0.78305827894998548</v>
      </c>
    </row>
    <row r="11" spans="1:12" x14ac:dyDescent="0.2">
      <c r="A11" s="538" t="s">
        <v>159</v>
      </c>
      <c r="B11" s="431">
        <v>174.80799999999999</v>
      </c>
      <c r="C11" s="431">
        <v>808.24800000000005</v>
      </c>
      <c r="D11" s="431">
        <v>1195.2049999999999</v>
      </c>
      <c r="E11" s="431">
        <v>54.773000000000003</v>
      </c>
      <c r="F11" s="566">
        <v>2233.0340000000001</v>
      </c>
      <c r="G11" s="431">
        <v>1808.0450000000001</v>
      </c>
      <c r="H11" s="431">
        <v>9053.75</v>
      </c>
      <c r="I11" s="431">
        <v>7076.7030000000004</v>
      </c>
      <c r="J11" s="431">
        <v>678.91</v>
      </c>
      <c r="K11" s="567">
        <v>18617.407999999999</v>
      </c>
      <c r="L11" s="59">
        <v>5.564331623274593</v>
      </c>
    </row>
    <row r="12" spans="1:12" x14ac:dyDescent="0.2">
      <c r="A12" s="538" t="s">
        <v>508</v>
      </c>
      <c r="B12" s="431">
        <v>750.46400000000006</v>
      </c>
      <c r="C12" s="431">
        <v>335.36599999999999</v>
      </c>
      <c r="D12" s="431">
        <v>546.32799999999997</v>
      </c>
      <c r="E12" s="431">
        <v>79.843000000000004</v>
      </c>
      <c r="F12" s="566">
        <v>1712.001</v>
      </c>
      <c r="G12" s="431">
        <v>10196.241</v>
      </c>
      <c r="H12" s="431">
        <v>4287.2389999999996</v>
      </c>
      <c r="I12" s="431">
        <v>2785.2460000000001</v>
      </c>
      <c r="J12" s="431">
        <v>881.16700000000003</v>
      </c>
      <c r="K12" s="567">
        <v>18149.893</v>
      </c>
      <c r="L12" s="59">
        <v>5.4246017264567747</v>
      </c>
    </row>
    <row r="13" spans="1:12" x14ac:dyDescent="0.2">
      <c r="A13" s="538" t="s">
        <v>160</v>
      </c>
      <c r="B13" s="431">
        <v>2087.9639999999999</v>
      </c>
      <c r="C13" s="431">
        <v>1362.1279999999999</v>
      </c>
      <c r="D13" s="431">
        <v>2672.1410000000001</v>
      </c>
      <c r="E13" s="431">
        <v>116.246</v>
      </c>
      <c r="F13" s="566">
        <v>6238.4790000000003</v>
      </c>
      <c r="G13" s="431">
        <v>24040.003000000001</v>
      </c>
      <c r="H13" s="431">
        <v>16361.4</v>
      </c>
      <c r="I13" s="431">
        <v>14616.050999999999</v>
      </c>
      <c r="J13" s="431">
        <v>1478.4749999999999</v>
      </c>
      <c r="K13" s="567">
        <v>56495.928999999996</v>
      </c>
      <c r="L13" s="59">
        <v>16.885384062108759</v>
      </c>
    </row>
    <row r="14" spans="1:12" x14ac:dyDescent="0.2">
      <c r="A14" s="538" t="s">
        <v>320</v>
      </c>
      <c r="B14" s="431">
        <v>935.42200000000003</v>
      </c>
      <c r="C14" s="431">
        <v>1515.395</v>
      </c>
      <c r="D14" s="431">
        <v>504.10599999999999</v>
      </c>
      <c r="E14" s="431">
        <v>135.15199999999999</v>
      </c>
      <c r="F14" s="566">
        <v>3090.0749999999998</v>
      </c>
      <c r="G14" s="431">
        <v>13222.994000000001</v>
      </c>
      <c r="H14" s="431">
        <v>15858.971</v>
      </c>
      <c r="I14" s="431">
        <v>3099.9479999999999</v>
      </c>
      <c r="J14" s="431">
        <v>1845.32</v>
      </c>
      <c r="K14" s="567">
        <v>34027.233</v>
      </c>
      <c r="L14" s="59">
        <v>10.169987606998395</v>
      </c>
    </row>
    <row r="15" spans="1:12" x14ac:dyDescent="0.2">
      <c r="A15" s="538" t="s">
        <v>163</v>
      </c>
      <c r="B15" s="431">
        <v>1.835</v>
      </c>
      <c r="C15" s="431">
        <v>99.912999999999997</v>
      </c>
      <c r="D15" s="431">
        <v>112.619</v>
      </c>
      <c r="E15" s="431">
        <v>55.999000000000002</v>
      </c>
      <c r="F15" s="566">
        <v>270.36599999999999</v>
      </c>
      <c r="G15" s="96">
        <v>39.959000000000003</v>
      </c>
      <c r="H15" s="431">
        <v>1757.0450000000001</v>
      </c>
      <c r="I15" s="431">
        <v>632.19299999999998</v>
      </c>
      <c r="J15" s="431">
        <v>583.84100000000001</v>
      </c>
      <c r="K15" s="567">
        <v>3013.038</v>
      </c>
      <c r="L15" s="59">
        <v>0.90053044040975161</v>
      </c>
    </row>
    <row r="16" spans="1:12" x14ac:dyDescent="0.2">
      <c r="A16" s="538" t="s">
        <v>164</v>
      </c>
      <c r="B16" s="431">
        <v>926.04200000000003</v>
      </c>
      <c r="C16" s="431">
        <v>488.89100000000002</v>
      </c>
      <c r="D16" s="431">
        <v>381.34</v>
      </c>
      <c r="E16" s="431">
        <v>81.745000000000005</v>
      </c>
      <c r="F16" s="566">
        <v>1878.018</v>
      </c>
      <c r="G16" s="431">
        <v>8319.2530000000006</v>
      </c>
      <c r="H16" s="431">
        <v>5498.9139999999998</v>
      </c>
      <c r="I16" s="431">
        <v>2341.4699999999998</v>
      </c>
      <c r="J16" s="431">
        <v>730.45600000000002</v>
      </c>
      <c r="K16" s="567">
        <v>16890.093000000001</v>
      </c>
      <c r="L16" s="59">
        <v>5.0480753604341082</v>
      </c>
    </row>
    <row r="17" spans="1:12" x14ac:dyDescent="0.2">
      <c r="A17" s="538" t="s">
        <v>165</v>
      </c>
      <c r="B17" s="96">
        <v>182.36699999999999</v>
      </c>
      <c r="C17" s="431">
        <v>30.427</v>
      </c>
      <c r="D17" s="431">
        <v>169.447</v>
      </c>
      <c r="E17" s="431">
        <v>6.2270000000000003</v>
      </c>
      <c r="F17" s="566">
        <v>388.46799999999996</v>
      </c>
      <c r="G17" s="431">
        <v>2098.5529999999999</v>
      </c>
      <c r="H17" s="431">
        <v>467.596</v>
      </c>
      <c r="I17" s="431">
        <v>1040.3040000000001</v>
      </c>
      <c r="J17" s="431">
        <v>58.997999999999998</v>
      </c>
      <c r="K17" s="567">
        <v>3665.451</v>
      </c>
      <c r="L17" s="59">
        <v>1.0955222613622411</v>
      </c>
    </row>
    <row r="18" spans="1:12" x14ac:dyDescent="0.2">
      <c r="A18" s="538" t="s">
        <v>166</v>
      </c>
      <c r="B18" s="96">
        <v>95.195999999999998</v>
      </c>
      <c r="C18" s="431">
        <v>463.64</v>
      </c>
      <c r="D18" s="431">
        <v>3232.683</v>
      </c>
      <c r="E18" s="431">
        <v>20.538</v>
      </c>
      <c r="F18" s="566">
        <v>3812.0570000000002</v>
      </c>
      <c r="G18" s="431">
        <v>1512.354</v>
      </c>
      <c r="H18" s="431">
        <v>3850.8620000000001</v>
      </c>
      <c r="I18" s="431">
        <v>18052.428</v>
      </c>
      <c r="J18" s="431">
        <v>267.81799999999998</v>
      </c>
      <c r="K18" s="567">
        <v>23683.462</v>
      </c>
      <c r="L18" s="59">
        <v>7.0784631542275998</v>
      </c>
    </row>
    <row r="19" spans="1:12" x14ac:dyDescent="0.2">
      <c r="A19" s="538" t="s">
        <v>168</v>
      </c>
      <c r="B19" s="431">
        <v>2304.2829999999999</v>
      </c>
      <c r="C19" s="431">
        <v>199.88399999999999</v>
      </c>
      <c r="D19" s="431">
        <v>93.34</v>
      </c>
      <c r="E19" s="431">
        <v>58.401000000000003</v>
      </c>
      <c r="F19" s="566">
        <v>2655.9079999999999</v>
      </c>
      <c r="G19" s="431">
        <v>20678.806</v>
      </c>
      <c r="H19" s="431">
        <v>2408.3200000000002</v>
      </c>
      <c r="I19" s="431">
        <v>634.27</v>
      </c>
      <c r="J19" s="431">
        <v>778.86800000000005</v>
      </c>
      <c r="K19" s="567">
        <v>24500.263999999999</v>
      </c>
      <c r="L19" s="59">
        <v>7.322587212665483</v>
      </c>
    </row>
    <row r="20" spans="1:12" x14ac:dyDescent="0.2">
      <c r="A20" s="538" t="s">
        <v>169</v>
      </c>
      <c r="B20" s="431">
        <v>499.41199999999998</v>
      </c>
      <c r="C20" s="431">
        <v>396.66899999999998</v>
      </c>
      <c r="D20" s="431">
        <v>375.005</v>
      </c>
      <c r="E20" s="431">
        <v>28.898</v>
      </c>
      <c r="F20" s="566">
        <v>1299.9839999999997</v>
      </c>
      <c r="G20" s="431">
        <v>4453.518</v>
      </c>
      <c r="H20" s="431">
        <v>4666.4830000000002</v>
      </c>
      <c r="I20" s="431">
        <v>2229.8670000000002</v>
      </c>
      <c r="J20" s="431">
        <v>226.566</v>
      </c>
      <c r="K20" s="567">
        <v>11576.434000000001</v>
      </c>
      <c r="L20" s="59">
        <v>3.4599401694882124</v>
      </c>
    </row>
    <row r="21" spans="1:12" x14ac:dyDescent="0.2">
      <c r="A21" s="538" t="s">
        <v>170</v>
      </c>
      <c r="B21" s="431">
        <v>920.577</v>
      </c>
      <c r="C21" s="431">
        <v>829.29499999999996</v>
      </c>
      <c r="D21" s="431">
        <v>793.678</v>
      </c>
      <c r="E21" s="431">
        <v>12.321</v>
      </c>
      <c r="F21" s="566">
        <v>2555.8709999999996</v>
      </c>
      <c r="G21" s="431">
        <v>7312.835</v>
      </c>
      <c r="H21" s="431">
        <v>11211.862999999999</v>
      </c>
      <c r="I21" s="431">
        <v>4613.6679999999997</v>
      </c>
      <c r="J21" s="431">
        <v>162.39099999999999</v>
      </c>
      <c r="K21" s="567">
        <v>23300.757000000001</v>
      </c>
      <c r="L21" s="59">
        <v>6.9640810912741902</v>
      </c>
    </row>
    <row r="22" spans="1:12" x14ac:dyDescent="0.2">
      <c r="A22" s="218" t="s">
        <v>114</v>
      </c>
      <c r="B22" s="174">
        <v>15315.286999999997</v>
      </c>
      <c r="C22" s="174">
        <v>8040.3559999999998</v>
      </c>
      <c r="D22" s="174">
        <v>11634.866999999998</v>
      </c>
      <c r="E22" s="174">
        <v>1019.014</v>
      </c>
      <c r="F22" s="568">
        <v>36009.523999999998</v>
      </c>
      <c r="G22" s="569">
        <v>160987.30000000002</v>
      </c>
      <c r="H22" s="174">
        <v>94717.968000000008</v>
      </c>
      <c r="I22" s="174">
        <v>67393.988999999987</v>
      </c>
      <c r="J22" s="174">
        <v>11485.546</v>
      </c>
      <c r="K22" s="174">
        <v>334584.80300000001</v>
      </c>
      <c r="L22" s="175">
        <v>100</v>
      </c>
    </row>
    <row r="23" spans="1:12" x14ac:dyDescent="0.2">
      <c r="A23" s="18"/>
      <c r="B23" s="18"/>
      <c r="C23" s="18"/>
      <c r="D23" s="18"/>
      <c r="E23" s="18"/>
      <c r="F23" s="18"/>
      <c r="G23" s="18"/>
      <c r="H23" s="18"/>
      <c r="I23" s="18"/>
      <c r="J23" s="18"/>
      <c r="L23" s="161" t="s">
        <v>220</v>
      </c>
    </row>
    <row r="24" spans="1:12" x14ac:dyDescent="0.2">
      <c r="A24" s="80" t="s">
        <v>485</v>
      </c>
      <c r="B24" s="541"/>
      <c r="C24" s="570"/>
      <c r="D24" s="570"/>
      <c r="E24" s="570"/>
      <c r="F24" s="570"/>
      <c r="G24" s="18"/>
      <c r="H24" s="18"/>
      <c r="I24" s="18"/>
      <c r="J24" s="18"/>
      <c r="K24" s="18"/>
      <c r="L24" s="18"/>
    </row>
    <row r="25" spans="1:12" x14ac:dyDescent="0.2">
      <c r="A25" s="80" t="s">
        <v>221</v>
      </c>
      <c r="B25" s="541"/>
      <c r="C25" s="541"/>
      <c r="D25" s="541"/>
      <c r="E25" s="541"/>
      <c r="F25" s="571"/>
      <c r="G25" s="18"/>
      <c r="H25" s="18"/>
      <c r="I25" s="18"/>
      <c r="J25" s="18"/>
      <c r="K25" s="18"/>
      <c r="L25" s="18"/>
    </row>
    <row r="26" spans="1:12" s="18" customFormat="1" x14ac:dyDescent="0.2">
      <c r="A26" s="810" t="s">
        <v>607</v>
      </c>
      <c r="B26" s="810"/>
      <c r="C26" s="810"/>
      <c r="D26" s="810"/>
      <c r="E26" s="810"/>
      <c r="F26" s="810"/>
      <c r="G26" s="810"/>
      <c r="H26" s="810"/>
    </row>
    <row r="27" spans="1:12" s="18" customFormat="1" x14ac:dyDescent="0.2">
      <c r="A27" s="810"/>
      <c r="B27" s="810"/>
      <c r="C27" s="810"/>
      <c r="D27" s="810"/>
      <c r="E27" s="810"/>
      <c r="F27" s="810"/>
      <c r="G27" s="810"/>
      <c r="H27" s="810"/>
    </row>
    <row r="28" spans="1:12" s="18" customFormat="1" x14ac:dyDescent="0.2">
      <c r="A28" s="810"/>
      <c r="B28" s="810"/>
      <c r="C28" s="810"/>
      <c r="D28" s="810"/>
      <c r="E28" s="810"/>
      <c r="F28" s="810"/>
      <c r="G28" s="810"/>
      <c r="H28" s="810"/>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97" priority="3" operator="between">
      <formula>0</formula>
      <formula>0.5</formula>
    </cfRule>
    <cfRule type="cellIs" dxfId="96" priority="4" operator="between">
      <formula>0</formula>
      <formula>0.49</formula>
    </cfRule>
  </conditionalFormatting>
  <conditionalFormatting sqref="C8">
    <cfRule type="cellIs" dxfId="95" priority="47" operator="between">
      <formula>0</formula>
      <formula>0.5</formula>
    </cfRule>
    <cfRule type="cellIs" dxfId="94" priority="48" operator="between">
      <formula>0</formula>
      <formula>0.49</formula>
    </cfRule>
  </conditionalFormatting>
  <conditionalFormatting sqref="E8:E10">
    <cfRule type="cellIs" dxfId="93" priority="31" operator="between">
      <formula>0</formula>
      <formula>0.5</formula>
    </cfRule>
    <cfRule type="cellIs" dxfId="92" priority="32" operator="between">
      <formula>0</formula>
      <formula>0.49</formula>
    </cfRule>
  </conditionalFormatting>
  <conditionalFormatting sqref="F9">
    <cfRule type="cellIs" dxfId="91" priority="29" operator="between">
      <formula>0</formula>
      <formula>0.5</formula>
    </cfRule>
    <cfRule type="cellIs" dxfId="90" priority="30" operator="between">
      <formula>0</formula>
      <formula>0.49</formula>
    </cfRule>
  </conditionalFormatting>
  <conditionalFormatting sqref="G15">
    <cfRule type="cellIs" dxfId="89" priority="37" operator="between">
      <formula>0</formula>
      <formula>0.5</formula>
    </cfRule>
    <cfRule type="cellIs" dxfId="88" priority="38" operator="between">
      <formula>0</formula>
      <formula>0.49</formula>
    </cfRule>
  </conditionalFormatting>
  <conditionalFormatting sqref="I8">
    <cfRule type="cellIs" dxfId="87" priority="1" operator="between">
      <formula>0</formula>
      <formula>0.5</formula>
    </cfRule>
    <cfRule type="cellIs" dxfId="86" priority="2" operator="between">
      <formula>0</formula>
      <formula>0.49</formula>
    </cfRule>
  </conditionalFormatting>
  <conditionalFormatting sqref="L9">
    <cfRule type="cellIs" dxfId="85" priority="43" operator="between">
      <formula>0</formula>
      <formula>0.5</formula>
    </cfRule>
    <cfRule type="cellIs" dxfId="84"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6" t="s">
        <v>447</v>
      </c>
      <c r="B3" s="796" t="s">
        <v>448</v>
      </c>
      <c r="C3" s="781">
        <f>INDICE!A3</f>
        <v>46053</v>
      </c>
      <c r="D3" s="781">
        <v>41671</v>
      </c>
      <c r="E3" s="779" t="s">
        <v>115</v>
      </c>
      <c r="F3" s="779"/>
      <c r="G3" s="779" t="s">
        <v>116</v>
      </c>
      <c r="H3" s="779"/>
      <c r="I3" s="779"/>
      <c r="J3" s="161"/>
    </row>
    <row r="4" spans="1:45" x14ac:dyDescent="0.2">
      <c r="A4" s="797"/>
      <c r="B4" s="797"/>
      <c r="C4" s="184" t="s">
        <v>54</v>
      </c>
      <c r="D4" s="185" t="s">
        <v>417</v>
      </c>
      <c r="E4" s="184" t="s">
        <v>54</v>
      </c>
      <c r="F4" s="185" t="s">
        <v>417</v>
      </c>
      <c r="G4" s="184" t="s">
        <v>54</v>
      </c>
      <c r="H4" s="186" t="s">
        <v>417</v>
      </c>
      <c r="I4" s="185" t="s">
        <v>467</v>
      </c>
      <c r="J4" s="10"/>
    </row>
    <row r="5" spans="1:45" x14ac:dyDescent="0.2">
      <c r="A5" s="1"/>
      <c r="B5" s="11" t="s">
        <v>670</v>
      </c>
      <c r="C5" s="451">
        <v>0</v>
      </c>
      <c r="D5" s="142" t="s">
        <v>142</v>
      </c>
      <c r="E5" s="454">
        <v>0</v>
      </c>
      <c r="F5" s="142" t="s">
        <v>142</v>
      </c>
      <c r="G5" s="454">
        <v>167.58339000000001</v>
      </c>
      <c r="H5" s="142" t="s">
        <v>142</v>
      </c>
      <c r="I5" s="737">
        <v>4.5224936383917003E-2</v>
      </c>
      <c r="J5" s="1"/>
    </row>
    <row r="6" spans="1:45" x14ac:dyDescent="0.2">
      <c r="A6" s="1"/>
      <c r="B6" s="11" t="s">
        <v>321</v>
      </c>
      <c r="C6" s="451">
        <v>0</v>
      </c>
      <c r="D6" s="142">
        <v>-100</v>
      </c>
      <c r="E6" s="454">
        <v>0</v>
      </c>
      <c r="F6" s="142">
        <v>-100</v>
      </c>
      <c r="G6" s="454">
        <v>5510.1015099999995</v>
      </c>
      <c r="H6" s="142">
        <v>152.97459750726915</v>
      </c>
      <c r="I6" s="403">
        <v>1.4869850183760751</v>
      </c>
      <c r="J6" s="1"/>
    </row>
    <row r="7" spans="1:45" x14ac:dyDescent="0.2">
      <c r="A7" s="1"/>
      <c r="B7" s="11" t="s">
        <v>466</v>
      </c>
      <c r="C7" s="451">
        <v>0</v>
      </c>
      <c r="D7" s="142" t="s">
        <v>142</v>
      </c>
      <c r="E7" s="454">
        <v>0</v>
      </c>
      <c r="F7" s="142" t="s">
        <v>142</v>
      </c>
      <c r="G7" s="454">
        <v>2672.8475400000002</v>
      </c>
      <c r="H7" s="142">
        <v>1.7217550820650129</v>
      </c>
      <c r="I7" s="403">
        <v>0.72130871657632101</v>
      </c>
      <c r="J7" s="1"/>
    </row>
    <row r="8" spans="1:45" x14ac:dyDescent="0.2">
      <c r="A8" s="160" t="s">
        <v>454</v>
      </c>
      <c r="B8" s="145"/>
      <c r="C8" s="452">
        <v>0</v>
      </c>
      <c r="D8" s="148">
        <v>-100</v>
      </c>
      <c r="E8" s="452">
        <v>0</v>
      </c>
      <c r="F8" s="148">
        <v>-100</v>
      </c>
      <c r="G8" s="452">
        <v>8350.532439999999</v>
      </c>
      <c r="H8" s="224">
        <v>73.761960568488078</v>
      </c>
      <c r="I8" s="148">
        <v>2.2535186713363129</v>
      </c>
      <c r="J8" s="1"/>
    </row>
    <row r="9" spans="1:45" x14ac:dyDescent="0.2">
      <c r="A9" s="1"/>
      <c r="B9" s="11" t="s">
        <v>231</v>
      </c>
      <c r="C9" s="451">
        <v>15284.363469999998</v>
      </c>
      <c r="D9" s="142">
        <v>46.224810194396717</v>
      </c>
      <c r="E9" s="454">
        <v>15284.363469999998</v>
      </c>
      <c r="F9" s="142">
        <v>46.224810194396717</v>
      </c>
      <c r="G9" s="454">
        <v>116528.12078999999</v>
      </c>
      <c r="H9" s="142">
        <v>101.24149587116172</v>
      </c>
      <c r="I9" s="403">
        <v>31.446892497312206</v>
      </c>
      <c r="J9" s="1"/>
    </row>
    <row r="10" spans="1:45" s="427" customFormat="1" x14ac:dyDescent="0.2">
      <c r="A10" s="160" t="s">
        <v>300</v>
      </c>
      <c r="B10" s="145"/>
      <c r="C10" s="452">
        <v>15284.363469999998</v>
      </c>
      <c r="D10" s="148">
        <v>46.224810194396717</v>
      </c>
      <c r="E10" s="452">
        <v>15284.363469999998</v>
      </c>
      <c r="F10" s="148">
        <v>46.224810194396717</v>
      </c>
      <c r="G10" s="452">
        <v>116528.12078999999</v>
      </c>
      <c r="H10" s="224">
        <v>101.24149587116172</v>
      </c>
      <c r="I10" s="148">
        <v>31.446892497312206</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t="s">
        <v>142</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2360.5159699999936</v>
      </c>
      <c r="D12" s="142">
        <v>276.46589572990672</v>
      </c>
      <c r="E12" s="454">
        <v>2360.5159699999936</v>
      </c>
      <c r="F12" s="149">
        <v>276.46589572990672</v>
      </c>
      <c r="G12" s="454">
        <v>10918.006169999997</v>
      </c>
      <c r="H12" s="149">
        <v>-18.48705658248381</v>
      </c>
      <c r="I12" s="492">
        <v>2.9463906564813085</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207</v>
      </c>
      <c r="C13" s="451">
        <v>83.809060000000002</v>
      </c>
      <c r="D13" s="149" t="s">
        <v>142</v>
      </c>
      <c r="E13" s="454">
        <v>83.809060000000002</v>
      </c>
      <c r="F13" s="149" t="s">
        <v>142</v>
      </c>
      <c r="G13" s="454">
        <v>3010.7076100000004</v>
      </c>
      <c r="H13" s="149">
        <v>-34.093162650605827</v>
      </c>
      <c r="I13" s="492">
        <v>0.81248541477066916</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322</v>
      </c>
      <c r="C14" s="453">
        <v>83.809060000000002</v>
      </c>
      <c r="D14" s="142" t="s">
        <v>142</v>
      </c>
      <c r="E14" s="455">
        <v>83.809060000000002</v>
      </c>
      <c r="F14" s="572" t="s">
        <v>142</v>
      </c>
      <c r="G14" s="455">
        <v>866.47750999999982</v>
      </c>
      <c r="H14" s="572">
        <v>-51.6124185358007</v>
      </c>
      <c r="I14" s="635">
        <v>0.233832185086152</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319</v>
      </c>
      <c r="C15" s="453">
        <v>0</v>
      </c>
      <c r="D15" s="412" t="s">
        <v>142</v>
      </c>
      <c r="E15" s="455">
        <v>0</v>
      </c>
      <c r="F15" s="572" t="s">
        <v>142</v>
      </c>
      <c r="G15" s="455">
        <v>2144.2301000000002</v>
      </c>
      <c r="H15" s="572">
        <v>-22.797886996091503</v>
      </c>
      <c r="I15" s="635">
        <v>0.57865322968451705</v>
      </c>
      <c r="J15" s="1"/>
    </row>
    <row r="16" spans="1:45" x14ac:dyDescent="0.2">
      <c r="A16" s="1"/>
      <c r="B16" s="11" t="s">
        <v>540</v>
      </c>
      <c r="C16" s="451">
        <v>0</v>
      </c>
      <c r="D16" s="142" t="s">
        <v>142</v>
      </c>
      <c r="E16" s="454">
        <v>0</v>
      </c>
      <c r="F16" s="149" t="s">
        <v>142</v>
      </c>
      <c r="G16" s="454">
        <v>10.199999999999999</v>
      </c>
      <c r="H16" s="149" t="s">
        <v>142</v>
      </c>
      <c r="I16" s="737">
        <v>2.7526257292918668E-3</v>
      </c>
      <c r="J16" s="1"/>
    </row>
    <row r="17" spans="1:45" s="427" customFormat="1" x14ac:dyDescent="0.2">
      <c r="A17" s="425"/>
      <c r="B17" s="11" t="s">
        <v>641</v>
      </c>
      <c r="C17" s="451">
        <v>308.79505000000006</v>
      </c>
      <c r="D17" s="142">
        <v>-55.311791071633188</v>
      </c>
      <c r="E17" s="454">
        <v>308.79505000000006</v>
      </c>
      <c r="F17" s="149">
        <v>-55.311791071633188</v>
      </c>
      <c r="G17" s="454">
        <v>5987.0055200000006</v>
      </c>
      <c r="H17" s="149">
        <v>-51.793811414543086</v>
      </c>
      <c r="I17" s="492">
        <v>1.615684846643572</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4374.9719599999989</v>
      </c>
      <c r="D18" s="142">
        <v>-32.314577706891775</v>
      </c>
      <c r="E18" s="454">
        <v>4374.9719599999989</v>
      </c>
      <c r="F18" s="149">
        <v>-32.314577706891775</v>
      </c>
      <c r="G18" s="454">
        <v>40539.861769999996</v>
      </c>
      <c r="H18" s="149">
        <v>-42.198879950657087</v>
      </c>
      <c r="I18" s="737">
        <v>10.940300644121345</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7128.0920399999923</v>
      </c>
      <c r="D19" s="148">
        <v>-9.3753596912976995</v>
      </c>
      <c r="E19" s="452">
        <v>7128.0920399999923</v>
      </c>
      <c r="F19" s="148">
        <v>-9.3753596912976995</v>
      </c>
      <c r="G19" s="452">
        <v>60465.78106999999</v>
      </c>
      <c r="H19" s="224">
        <v>-41.71404947580271</v>
      </c>
      <c r="I19" s="148">
        <v>16.317614187746184</v>
      </c>
      <c r="J19" s="1"/>
    </row>
    <row r="20" spans="1:45" s="427" customFormat="1" x14ac:dyDescent="0.2">
      <c r="A20" s="1"/>
      <c r="B20" s="11" t="s">
        <v>323</v>
      </c>
      <c r="C20" s="451">
        <v>0</v>
      </c>
      <c r="D20" s="142">
        <v>-100</v>
      </c>
      <c r="E20" s="454">
        <v>0</v>
      </c>
      <c r="F20" s="149">
        <v>-100</v>
      </c>
      <c r="G20" s="454">
        <v>5576.3753900000002</v>
      </c>
      <c r="H20" s="149">
        <v>-50.347377208652809</v>
      </c>
      <c r="I20" s="492">
        <v>1.5048700367356833</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337</v>
      </c>
      <c r="B21" s="145"/>
      <c r="C21" s="452">
        <v>0</v>
      </c>
      <c r="D21" s="148">
        <v>-100</v>
      </c>
      <c r="E21" s="452">
        <v>0</v>
      </c>
      <c r="F21" s="148">
        <v>-100</v>
      </c>
      <c r="G21" s="452">
        <v>5576.3753900000002</v>
      </c>
      <c r="H21" s="224">
        <v>-50.347377208652809</v>
      </c>
      <c r="I21" s="148">
        <v>1.5048700367356833</v>
      </c>
      <c r="J21" s="71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212</v>
      </c>
      <c r="C22" s="451">
        <v>0</v>
      </c>
      <c r="D22" s="142">
        <v>-100</v>
      </c>
      <c r="E22" s="454">
        <v>0</v>
      </c>
      <c r="F22" s="149">
        <v>-100</v>
      </c>
      <c r="G22" s="454">
        <v>19633.769949999998</v>
      </c>
      <c r="H22" s="149">
        <v>537.69915080239616</v>
      </c>
      <c r="I22" s="492">
        <v>5.29847258111446</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213</v>
      </c>
      <c r="C23" s="451">
        <v>10092.385219999998</v>
      </c>
      <c r="D23" s="142">
        <v>-0.26629779438877715</v>
      </c>
      <c r="E23" s="454">
        <v>10092.385219999998</v>
      </c>
      <c r="F23" s="149">
        <v>-0.26629779438877715</v>
      </c>
      <c r="G23" s="454">
        <v>128475.15597000001</v>
      </c>
      <c r="H23" s="149">
        <v>-2.1905435012022139</v>
      </c>
      <c r="I23" s="492">
        <v>34.670982342922315</v>
      </c>
      <c r="J23" s="1"/>
    </row>
    <row r="24" spans="1:45" x14ac:dyDescent="0.2">
      <c r="A24" s="425"/>
      <c r="B24" s="426" t="s">
        <v>322</v>
      </c>
      <c r="C24" s="453">
        <v>10092.385219999998</v>
      </c>
      <c r="D24" s="412">
        <v>-0.26629779438877715</v>
      </c>
      <c r="E24" s="455">
        <v>10092.385219999998</v>
      </c>
      <c r="F24" s="572">
        <v>-0.26629779438877715</v>
      </c>
      <c r="G24" s="455">
        <v>107151.83895999999</v>
      </c>
      <c r="H24" s="572">
        <v>0.11561641622391154</v>
      </c>
      <c r="I24" s="635">
        <v>28.916559692375948</v>
      </c>
      <c r="J24" s="1"/>
    </row>
    <row r="25" spans="1:45" x14ac:dyDescent="0.2">
      <c r="A25" s="425"/>
      <c r="B25" s="426" t="s">
        <v>319</v>
      </c>
      <c r="C25" s="453">
        <v>0</v>
      </c>
      <c r="D25" s="412" t="s">
        <v>142</v>
      </c>
      <c r="E25" s="455">
        <v>0</v>
      </c>
      <c r="F25" s="572" t="s">
        <v>142</v>
      </c>
      <c r="G25" s="455">
        <v>21323.317010000002</v>
      </c>
      <c r="H25" s="572">
        <v>-12.337720140256492</v>
      </c>
      <c r="I25" s="635">
        <v>5.754422650546366</v>
      </c>
      <c r="J25" s="1"/>
    </row>
    <row r="26" spans="1:45" x14ac:dyDescent="0.2">
      <c r="A26" s="1"/>
      <c r="B26" s="11" t="s">
        <v>214</v>
      </c>
      <c r="C26" s="451">
        <v>0</v>
      </c>
      <c r="D26" s="142">
        <v>-100</v>
      </c>
      <c r="E26" s="454">
        <v>0</v>
      </c>
      <c r="F26" s="149">
        <v>-100</v>
      </c>
      <c r="G26" s="454">
        <v>0</v>
      </c>
      <c r="H26" s="149">
        <v>-100</v>
      </c>
      <c r="I26" s="492">
        <v>0</v>
      </c>
      <c r="J26" s="1"/>
    </row>
    <row r="27" spans="1:45" x14ac:dyDescent="0.2">
      <c r="A27" s="1"/>
      <c r="B27" s="11" t="s">
        <v>655</v>
      </c>
      <c r="C27" s="451">
        <v>888.32225000000005</v>
      </c>
      <c r="D27" s="142" t="s">
        <v>142</v>
      </c>
      <c r="E27" s="454">
        <v>888.32225000000005</v>
      </c>
      <c r="F27" s="149" t="s">
        <v>142</v>
      </c>
      <c r="G27" s="454">
        <v>3377.94308</v>
      </c>
      <c r="H27" s="149">
        <v>20.848955968527672</v>
      </c>
      <c r="I27" s="492">
        <v>0.91158951314621717</v>
      </c>
      <c r="J27" s="1"/>
    </row>
    <row r="28" spans="1:45" x14ac:dyDescent="0.2">
      <c r="A28" s="1"/>
      <c r="B28" s="11" t="s">
        <v>215</v>
      </c>
      <c r="C28" s="451">
        <v>0</v>
      </c>
      <c r="D28" s="142" t="s">
        <v>142</v>
      </c>
      <c r="E28" s="454">
        <v>0</v>
      </c>
      <c r="F28" s="149" t="s">
        <v>142</v>
      </c>
      <c r="G28" s="454">
        <v>1033.6419799999999</v>
      </c>
      <c r="H28" s="149" t="s">
        <v>142</v>
      </c>
      <c r="I28" s="492">
        <v>0.27894406951217543</v>
      </c>
      <c r="J28" s="1"/>
    </row>
    <row r="29" spans="1:45" x14ac:dyDescent="0.2">
      <c r="A29" s="1"/>
      <c r="B29" s="11" t="s">
        <v>679</v>
      </c>
      <c r="C29" s="451">
        <v>0</v>
      </c>
      <c r="D29" s="142" t="s">
        <v>142</v>
      </c>
      <c r="E29" s="454">
        <v>0</v>
      </c>
      <c r="F29" s="149" t="s">
        <v>142</v>
      </c>
      <c r="G29" s="454">
        <v>2215.0631899999998</v>
      </c>
      <c r="H29" s="149" t="s">
        <v>142</v>
      </c>
      <c r="I29" s="492">
        <v>0.59776862047071755</v>
      </c>
      <c r="J29" s="1"/>
    </row>
    <row r="30" spans="1:45" x14ac:dyDescent="0.2">
      <c r="A30" s="1"/>
      <c r="B30" s="11" t="s">
        <v>217</v>
      </c>
      <c r="C30" s="451">
        <v>920.77691000000004</v>
      </c>
      <c r="D30" s="142">
        <v>-71.032364131986654</v>
      </c>
      <c r="E30" s="454">
        <v>920.77691000000004</v>
      </c>
      <c r="F30" s="149">
        <v>-71.032364131986654</v>
      </c>
      <c r="G30" s="454">
        <v>24898.896919999999</v>
      </c>
      <c r="H30" s="149">
        <v>-5.6625462252406331</v>
      </c>
      <c r="I30" s="492">
        <v>6.7193474797037274</v>
      </c>
      <c r="J30" s="1"/>
    </row>
    <row r="31" spans="1:45" x14ac:dyDescent="0.2">
      <c r="A31" s="160" t="s">
        <v>439</v>
      </c>
      <c r="B31" s="145"/>
      <c r="C31" s="452">
        <v>11901.484379999998</v>
      </c>
      <c r="D31" s="148">
        <v>-22.224793319770999</v>
      </c>
      <c r="E31" s="452">
        <v>11901.484379999998</v>
      </c>
      <c r="F31" s="148">
        <v>-22.224793319770999</v>
      </c>
      <c r="G31" s="452">
        <v>179634.47109000001</v>
      </c>
      <c r="H31" s="224">
        <v>9.1345928916375954</v>
      </c>
      <c r="I31" s="148">
        <v>48.477104606869617</v>
      </c>
      <c r="J31" s="1"/>
    </row>
    <row r="32" spans="1:45" x14ac:dyDescent="0.2">
      <c r="A32" s="425"/>
      <c r="B32" s="11" t="s">
        <v>663</v>
      </c>
      <c r="C32" s="451">
        <v>0</v>
      </c>
      <c r="D32" s="142" t="s">
        <v>142</v>
      </c>
      <c r="E32" s="454">
        <v>0</v>
      </c>
      <c r="F32" s="149" t="s">
        <v>142</v>
      </c>
      <c r="G32" s="454">
        <v>0</v>
      </c>
      <c r="H32" s="149">
        <v>-100</v>
      </c>
      <c r="I32" s="742">
        <v>0</v>
      </c>
      <c r="J32" s="1"/>
    </row>
    <row r="33" spans="1:10" x14ac:dyDescent="0.2">
      <c r="A33" s="160" t="s">
        <v>455</v>
      </c>
      <c r="B33" s="145"/>
      <c r="C33" s="452">
        <v>0</v>
      </c>
      <c r="D33" s="148" t="s">
        <v>142</v>
      </c>
      <c r="E33" s="452">
        <v>0</v>
      </c>
      <c r="F33" s="148" t="s">
        <v>142</v>
      </c>
      <c r="G33" s="452">
        <v>0</v>
      </c>
      <c r="H33" s="224">
        <v>-100</v>
      </c>
      <c r="I33" s="452">
        <v>0</v>
      </c>
      <c r="J33" s="716"/>
    </row>
    <row r="34" spans="1:10" x14ac:dyDescent="0.2">
      <c r="A34" s="656" t="s">
        <v>114</v>
      </c>
      <c r="B34" s="657"/>
      <c r="C34" s="657">
        <v>34313.939889999994</v>
      </c>
      <c r="D34" s="658">
        <v>-3.3026454833452199</v>
      </c>
      <c r="E34" s="150">
        <v>34313.939889999994</v>
      </c>
      <c r="F34" s="658">
        <v>-3.3026454833452199</v>
      </c>
      <c r="G34" s="150">
        <v>370555.28077999997</v>
      </c>
      <c r="H34" s="658">
        <v>8.2356493546540044</v>
      </c>
      <c r="I34" s="660">
        <v>100</v>
      </c>
      <c r="J34" s="1"/>
    </row>
    <row r="35" spans="1:10" x14ac:dyDescent="0.2">
      <c r="A35" s="669" t="s">
        <v>324</v>
      </c>
      <c r="B35" s="686"/>
      <c r="C35" s="181">
        <v>12845.505299999993</v>
      </c>
      <c r="D35" s="155">
        <v>11.494889188963743</v>
      </c>
      <c r="E35" s="513">
        <v>12845.505299999993</v>
      </c>
      <c r="F35" s="514">
        <v>11.494889188963743</v>
      </c>
      <c r="G35" s="513">
        <v>124933.52816000002</v>
      </c>
      <c r="H35" s="514">
        <v>-7.2040877992185921</v>
      </c>
      <c r="I35" s="514">
        <v>33.715220006316279</v>
      </c>
      <c r="J35" s="166"/>
    </row>
    <row r="36" spans="1:10" x14ac:dyDescent="0.2">
      <c r="A36" s="669" t="s">
        <v>325</v>
      </c>
      <c r="B36" s="686"/>
      <c r="C36" s="181">
        <v>21468.434589999997</v>
      </c>
      <c r="D36" s="155">
        <v>-10.416625459447641</v>
      </c>
      <c r="E36" s="513">
        <v>21468.434589999997</v>
      </c>
      <c r="F36" s="514">
        <v>-10.416625459447641</v>
      </c>
      <c r="G36" s="513">
        <v>245621.75261999998</v>
      </c>
      <c r="H36" s="514">
        <v>18.242485442936957</v>
      </c>
      <c r="I36" s="514">
        <v>66.284779993683728</v>
      </c>
      <c r="J36" s="1"/>
    </row>
    <row r="37" spans="1:10" x14ac:dyDescent="0.2">
      <c r="A37" s="469" t="s">
        <v>442</v>
      </c>
      <c r="B37" s="153"/>
      <c r="C37" s="405">
        <v>18037.483549999994</v>
      </c>
      <c r="D37" s="406">
        <v>52.157590313807376</v>
      </c>
      <c r="E37" s="407">
        <v>18037.483549999994</v>
      </c>
      <c r="F37" s="408">
        <v>52.157590313807376</v>
      </c>
      <c r="G37" s="407">
        <v>136454.04008999999</v>
      </c>
      <c r="H37" s="408">
        <v>49.117551691920056</v>
      </c>
      <c r="I37" s="408">
        <v>36.82420604093705</v>
      </c>
      <c r="J37" s="1"/>
    </row>
    <row r="38" spans="1:10" ht="14.25" customHeight="1" x14ac:dyDescent="0.2">
      <c r="A38" s="469" t="s">
        <v>443</v>
      </c>
      <c r="B38" s="153"/>
      <c r="C38" s="405">
        <v>16276.456340000001</v>
      </c>
      <c r="D38" s="406">
        <v>-31.123718345547253</v>
      </c>
      <c r="E38" s="407">
        <v>16276.456340000001</v>
      </c>
      <c r="F38" s="408">
        <v>-31.123718345547253</v>
      </c>
      <c r="G38" s="407">
        <v>234101.24068999998</v>
      </c>
      <c r="H38" s="406">
        <v>-6.6775595802355756</v>
      </c>
      <c r="I38" s="408">
        <v>63.17579395906295</v>
      </c>
      <c r="J38" s="1"/>
    </row>
    <row r="39" spans="1:10" s="1" customFormat="1" ht="15" customHeight="1" x14ac:dyDescent="0.2">
      <c r="A39" s="669" t="s">
        <v>444</v>
      </c>
      <c r="B39" s="686"/>
      <c r="C39" s="181">
        <v>2669.3110199999942</v>
      </c>
      <c r="D39" s="155">
        <v>102.52450114881104</v>
      </c>
      <c r="E39" s="513">
        <v>2669.3110199999942</v>
      </c>
      <c r="F39" s="514">
        <v>102.52450114881104</v>
      </c>
      <c r="G39" s="513">
        <v>16915.211689999996</v>
      </c>
      <c r="H39" s="514">
        <v>-41.741902493312011</v>
      </c>
      <c r="I39" s="514">
        <v>4.5648281288541721</v>
      </c>
    </row>
    <row r="40" spans="1:10" s="1" customFormat="1" x14ac:dyDescent="0.2">
      <c r="I40" s="55" t="s">
        <v>220</v>
      </c>
    </row>
    <row r="41" spans="1:10" s="1" customFormat="1" x14ac:dyDescent="0.2">
      <c r="A41" s="821" t="s">
        <v>633</v>
      </c>
      <c r="B41" s="821"/>
      <c r="C41" s="821"/>
      <c r="D41" s="821"/>
      <c r="E41" s="821"/>
      <c r="F41" s="821"/>
      <c r="G41" s="821"/>
      <c r="H41" s="821"/>
      <c r="I41" s="821"/>
    </row>
    <row r="42" spans="1:10" s="1" customFormat="1" x14ac:dyDescent="0.2">
      <c r="A42" s="428" t="s">
        <v>468</v>
      </c>
      <c r="I42" s="652"/>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6">
    <mergeCell ref="A41:I41"/>
    <mergeCell ref="A3:A4"/>
    <mergeCell ref="B3:B4"/>
    <mergeCell ref="C3:D3"/>
    <mergeCell ref="E3:F3"/>
    <mergeCell ref="G3:I3"/>
  </mergeCells>
  <conditionalFormatting sqref="F33:F39">
    <cfRule type="cellIs" dxfId="83" priority="46" operator="between">
      <formula>0</formula>
      <formula>0.5</formula>
    </cfRule>
    <cfRule type="cellIs" dxfId="82" priority="47" operator="between">
      <formula>-0.49</formula>
      <formula>0.49</formula>
    </cfRule>
  </conditionalFormatting>
  <conditionalFormatting sqref="H34:H37 H39">
    <cfRule type="cellIs" dxfId="81" priority="49" operator="between">
      <formula>-0.49</formula>
      <formula>0.49</formula>
    </cfRule>
  </conditionalFormatting>
  <conditionalFormatting sqref="H34:I37 I38 H39:I39">
    <cfRule type="cellIs" dxfId="80" priority="31" operator="between">
      <formula>0</formula>
      <formula>0.5</formula>
    </cfRule>
  </conditionalFormatting>
  <conditionalFormatting sqref="I5">
    <cfRule type="cellIs" dxfId="79" priority="25" operator="between">
      <formula>-0.5</formula>
      <formula>0.5</formula>
    </cfRule>
    <cfRule type="cellIs" dxfId="78" priority="26" operator="between">
      <formula>0</formula>
      <formula>0.49</formula>
    </cfRule>
  </conditionalFormatting>
  <conditionalFormatting sqref="I16">
    <cfRule type="cellIs" dxfId="77" priority="7" operator="between">
      <formula>-0.5</formula>
      <formula>0.5</formula>
    </cfRule>
    <cfRule type="cellIs" dxfId="76" priority="8" operator="between">
      <formula>0</formula>
      <formula>0.49</formula>
    </cfRule>
  </conditionalFormatting>
  <conditionalFormatting sqref="I18">
    <cfRule type="cellIs" dxfId="75" priority="15" operator="between">
      <formula>-0.5</formula>
      <formula>0.5</formula>
    </cfRule>
    <cfRule type="cellIs" dxfId="74" priority="16" operator="between">
      <formula>0</formula>
      <formula>0.49</formula>
    </cfRule>
  </conditionalFormatting>
  <conditionalFormatting sqref="I31 I34:I35">
    <cfRule type="cellIs" dxfId="73" priority="5" operator="between">
      <formula>-0.5</formula>
      <formula>0.5</formula>
    </cfRule>
    <cfRule type="cellIs" dxfId="72" priority="6" operator="between">
      <formula>0</formula>
      <formula>0.49</formula>
    </cfRule>
  </conditionalFormatting>
  <conditionalFormatting sqref="I34:I39">
    <cfRule type="cellIs" dxfId="71" priority="27" stopIfTrue="1" operator="equal">
      <formula>0</formula>
    </cfRule>
    <cfRule type="cellIs" dxfId="70" priority="3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3" t="s">
        <v>18</v>
      </c>
      <c r="B1" s="813"/>
      <c r="C1" s="813"/>
      <c r="D1" s="813"/>
      <c r="E1" s="813"/>
      <c r="F1" s="813"/>
      <c r="G1" s="1"/>
      <c r="H1" s="1"/>
    </row>
    <row r="2" spans="1:9" x14ac:dyDescent="0.2">
      <c r="A2" s="814"/>
      <c r="B2" s="814"/>
      <c r="C2" s="814"/>
      <c r="D2" s="814"/>
      <c r="E2" s="814"/>
      <c r="F2" s="814"/>
      <c r="G2" s="10"/>
      <c r="H2" s="55" t="s">
        <v>463</v>
      </c>
    </row>
    <row r="3" spans="1:9" x14ac:dyDescent="0.2">
      <c r="A3" s="11"/>
      <c r="B3" s="781">
        <f>INDICE!A3</f>
        <v>46053</v>
      </c>
      <c r="C3" s="781">
        <v>41671</v>
      </c>
      <c r="D3" s="779" t="s">
        <v>115</v>
      </c>
      <c r="E3" s="779"/>
      <c r="F3" s="779" t="s">
        <v>116</v>
      </c>
      <c r="G3" s="779"/>
      <c r="H3" s="779"/>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12845.505300000001</v>
      </c>
      <c r="C5" s="227">
        <v>11.494889188963809</v>
      </c>
      <c r="D5" s="226">
        <v>12845.505300000001</v>
      </c>
      <c r="E5" s="227">
        <v>11.494889188963809</v>
      </c>
      <c r="F5" s="226">
        <v>124933.52816000002</v>
      </c>
      <c r="G5" s="227">
        <v>-7.2040877992186125</v>
      </c>
      <c r="H5" s="227">
        <v>33.715220006316279</v>
      </c>
    </row>
    <row r="6" spans="1:9" x14ac:dyDescent="0.2">
      <c r="A6" s="402" t="s">
        <v>327</v>
      </c>
      <c r="B6" s="706">
        <v>10092.38522</v>
      </c>
      <c r="C6" s="468">
        <v>-0.26629779438875872</v>
      </c>
      <c r="D6" s="429">
        <v>10092.38522</v>
      </c>
      <c r="E6" s="430">
        <v>-0.26629779438875872</v>
      </c>
      <c r="F6" s="429">
        <v>107151.83896000001</v>
      </c>
      <c r="G6" s="430">
        <v>0.11561641622392548</v>
      </c>
      <c r="H6" s="708">
        <v>28.916559692375955</v>
      </c>
    </row>
    <row r="7" spans="1:9" x14ac:dyDescent="0.2">
      <c r="A7" s="402" t="s">
        <v>515</v>
      </c>
      <c r="B7" s="707">
        <v>308.79505000000006</v>
      </c>
      <c r="C7" s="500">
        <v>-55.311791071633188</v>
      </c>
      <c r="D7" s="431">
        <v>308.79505000000006</v>
      </c>
      <c r="E7" s="500">
        <v>-55.311791071633188</v>
      </c>
      <c r="F7" s="431">
        <v>5987.0055200000006</v>
      </c>
      <c r="G7" s="438">
        <v>-51.793811414543086</v>
      </c>
      <c r="H7" s="725">
        <v>1.615684846643572</v>
      </c>
    </row>
    <row r="8" spans="1:9" x14ac:dyDescent="0.2">
      <c r="A8" s="402" t="s">
        <v>516</v>
      </c>
      <c r="B8" s="707">
        <v>2444.32503</v>
      </c>
      <c r="C8" s="468">
        <v>243.86966073538954</v>
      </c>
      <c r="D8" s="429">
        <v>2444.32503</v>
      </c>
      <c r="E8" s="468">
        <v>243.86966073538954</v>
      </c>
      <c r="F8" s="429">
        <v>11794.683680000002</v>
      </c>
      <c r="G8" s="468">
        <v>-22.326242476734251</v>
      </c>
      <c r="H8" s="708">
        <v>3.1829754672967536</v>
      </c>
    </row>
    <row r="9" spans="1:9" x14ac:dyDescent="0.2">
      <c r="A9" s="409" t="s">
        <v>329</v>
      </c>
      <c r="B9" s="411">
        <v>21468.434590000001</v>
      </c>
      <c r="C9" s="227">
        <v>-10.41662545944761</v>
      </c>
      <c r="D9" s="411">
        <v>21468.434590000001</v>
      </c>
      <c r="E9" s="227">
        <v>-10.41662545944761</v>
      </c>
      <c r="F9" s="411">
        <v>245621.75261999998</v>
      </c>
      <c r="G9" s="227">
        <v>18.242485442936989</v>
      </c>
      <c r="H9" s="227">
        <v>66.284779993683728</v>
      </c>
    </row>
    <row r="10" spans="1:9" x14ac:dyDescent="0.2">
      <c r="A10" s="402" t="s">
        <v>330</v>
      </c>
      <c r="B10" s="706">
        <v>4270.8887999999997</v>
      </c>
      <c r="C10" s="432">
        <v>52.876124719353498</v>
      </c>
      <c r="D10" s="429">
        <v>4270.8887999999997</v>
      </c>
      <c r="E10" s="430">
        <v>52.876124719353498</v>
      </c>
      <c r="F10" s="429">
        <v>43712.081309999994</v>
      </c>
      <c r="G10" s="430">
        <v>49.499976247701923</v>
      </c>
      <c r="H10" s="708">
        <v>11.796372519098444</v>
      </c>
    </row>
    <row r="11" spans="1:9" x14ac:dyDescent="0.2">
      <c r="A11" s="402" t="s">
        <v>331</v>
      </c>
      <c r="B11" s="706">
        <v>3229.1617000000001</v>
      </c>
      <c r="C11" s="430">
        <v>-38.416599485668762</v>
      </c>
      <c r="D11" s="429">
        <v>3229.1617000000001</v>
      </c>
      <c r="E11" s="73">
        <v>-38.416599485668762</v>
      </c>
      <c r="F11" s="429">
        <v>52873.55586</v>
      </c>
      <c r="G11" s="430">
        <v>3.3848578490678625</v>
      </c>
      <c r="H11" s="708">
        <v>14.26873629993988</v>
      </c>
    </row>
    <row r="12" spans="1:9" x14ac:dyDescent="0.2">
      <c r="A12" s="402" t="s">
        <v>332</v>
      </c>
      <c r="B12" s="706">
        <v>2977.8962900000001</v>
      </c>
      <c r="C12" s="438">
        <v>-22.149187413778947</v>
      </c>
      <c r="D12" s="429">
        <v>2977.8962900000001</v>
      </c>
      <c r="E12" s="430">
        <v>-22.149187413778947</v>
      </c>
      <c r="F12" s="429">
        <v>33681.028360000004</v>
      </c>
      <c r="G12" s="430">
        <v>17.415273214024943</v>
      </c>
      <c r="H12" s="708">
        <v>9.0893397306612815</v>
      </c>
    </row>
    <row r="13" spans="1:9" x14ac:dyDescent="0.2">
      <c r="A13" s="402" t="s">
        <v>333</v>
      </c>
      <c r="B13" s="706">
        <v>4994.5948600000002</v>
      </c>
      <c r="C13" s="430">
        <v>-13.246547890022665</v>
      </c>
      <c r="D13" s="429">
        <v>4994.5948600000002</v>
      </c>
      <c r="E13" s="430">
        <v>-13.246547890022665</v>
      </c>
      <c r="F13" s="429">
        <v>41080.528100000003</v>
      </c>
      <c r="G13" s="430">
        <v>16.24754382751539</v>
      </c>
      <c r="H13" s="708">
        <v>11.086207707937014</v>
      </c>
    </row>
    <row r="14" spans="1:9" x14ac:dyDescent="0.2">
      <c r="A14" s="402" t="s">
        <v>334</v>
      </c>
      <c r="B14" s="706">
        <v>1888.5225600000001</v>
      </c>
      <c r="C14" s="430">
        <v>-14.022832749788192</v>
      </c>
      <c r="D14" s="429">
        <v>1888.5225600000001</v>
      </c>
      <c r="E14" s="430">
        <v>-14.022832749788192</v>
      </c>
      <c r="F14" s="429">
        <v>26836.17698</v>
      </c>
      <c r="G14" s="430">
        <v>13.165867817166918</v>
      </c>
      <c r="H14" s="708">
        <v>7.2421520814684417</v>
      </c>
    </row>
    <row r="15" spans="1:9" x14ac:dyDescent="0.2">
      <c r="A15" s="402" t="s">
        <v>638</v>
      </c>
      <c r="B15" s="706">
        <v>1090.5375300000001</v>
      </c>
      <c r="C15" s="430">
        <v>15.09551237302251</v>
      </c>
      <c r="D15" s="429">
        <v>1090.5375300000001</v>
      </c>
      <c r="E15" s="500">
        <v>15.09551237302251</v>
      </c>
      <c r="F15" s="429">
        <v>12579.983609999997</v>
      </c>
      <c r="G15" s="430">
        <v>-0.82370842265366317</v>
      </c>
      <c r="H15" s="708">
        <v>3.3949006430348998</v>
      </c>
    </row>
    <row r="16" spans="1:9" x14ac:dyDescent="0.2">
      <c r="A16" s="402" t="s">
        <v>335</v>
      </c>
      <c r="B16" s="706">
        <v>3016.8328500000002</v>
      </c>
      <c r="C16" s="438">
        <v>-5.7562224801200808</v>
      </c>
      <c r="D16" s="429">
        <v>3016.8328500000002</v>
      </c>
      <c r="E16" s="430">
        <v>-5.7562224801200808</v>
      </c>
      <c r="F16" s="429">
        <v>34858.398400000005</v>
      </c>
      <c r="G16" s="430">
        <v>29.473780851347097</v>
      </c>
      <c r="H16" s="709">
        <v>9.4070710115437723</v>
      </c>
    </row>
    <row r="17" spans="1:8" x14ac:dyDescent="0.2">
      <c r="A17" s="409" t="s">
        <v>534</v>
      </c>
      <c r="B17" s="515">
        <v>0</v>
      </c>
      <c r="C17" s="655" t="s">
        <v>142</v>
      </c>
      <c r="D17" s="411">
        <v>0</v>
      </c>
      <c r="E17" s="645" t="s">
        <v>142</v>
      </c>
      <c r="F17" s="411">
        <v>0</v>
      </c>
      <c r="G17" s="413" t="s">
        <v>142</v>
      </c>
      <c r="H17" s="411">
        <v>0</v>
      </c>
    </row>
    <row r="18" spans="1:8" x14ac:dyDescent="0.2">
      <c r="A18" s="410" t="s">
        <v>114</v>
      </c>
      <c r="B18" s="61">
        <v>34313.939890000001</v>
      </c>
      <c r="C18" s="62">
        <v>-3.3026454833451782</v>
      </c>
      <c r="D18" s="61">
        <v>34313.939890000001</v>
      </c>
      <c r="E18" s="62">
        <v>-3.3026454833451782</v>
      </c>
      <c r="F18" s="61">
        <v>370555.28077999997</v>
      </c>
      <c r="G18" s="62">
        <v>8.2356493546540044</v>
      </c>
      <c r="H18" s="62">
        <v>100</v>
      </c>
    </row>
    <row r="19" spans="1:8" x14ac:dyDescent="0.2">
      <c r="A19" s="156"/>
      <c r="B19" s="1"/>
      <c r="C19" s="1"/>
      <c r="D19" s="1"/>
      <c r="E19" s="1"/>
      <c r="F19" s="1"/>
      <c r="G19" s="1"/>
      <c r="H19" s="55"/>
    </row>
    <row r="20" spans="1:8" x14ac:dyDescent="0.2">
      <c r="A20" s="133" t="s">
        <v>568</v>
      </c>
      <c r="B20" s="1"/>
      <c r="C20" s="1"/>
      <c r="D20" s="1"/>
      <c r="E20" s="1"/>
      <c r="F20" s="1"/>
      <c r="G20" s="1"/>
      <c r="H20" s="1"/>
    </row>
    <row r="21" spans="1:8" x14ac:dyDescent="0.2">
      <c r="A21" s="428" t="s">
        <v>527</v>
      </c>
      <c r="B21" s="1"/>
      <c r="C21" s="1"/>
      <c r="D21" s="1"/>
      <c r="E21" s="1"/>
      <c r="F21" s="1"/>
      <c r="G21" s="1"/>
      <c r="H21" s="1"/>
    </row>
    <row r="22" spans="1:8" s="1" customFormat="1" x14ac:dyDescent="0.2">
      <c r="A22" s="580"/>
      <c r="B22" s="580"/>
      <c r="C22" s="580"/>
      <c r="D22" s="580"/>
      <c r="E22" s="580"/>
      <c r="F22" s="580"/>
      <c r="G22" s="580"/>
      <c r="H22" s="580"/>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69" priority="7" operator="between">
      <formula>0.0001</formula>
      <formula>0.44999</formula>
    </cfRule>
  </conditionalFormatting>
  <conditionalFormatting sqref="C17">
    <cfRule type="cellIs" dxfId="68" priority="22" operator="between">
      <formula>0</formula>
      <formula>0.5</formula>
    </cfRule>
    <cfRule type="cellIs" dxfId="67" priority="23" operator="between">
      <formula>0</formula>
      <formula>0.49</formula>
    </cfRule>
  </conditionalFormatting>
  <conditionalFormatting sqref="E7">
    <cfRule type="cellIs" dxfId="66" priority="3" operator="between">
      <formula>0.0001</formula>
      <formula>0.44999</formula>
    </cfRule>
  </conditionalFormatting>
  <conditionalFormatting sqref="E11">
    <cfRule type="cellIs" dxfId="65" priority="16" operator="between">
      <formula>-0.5</formula>
      <formula>0.5</formula>
    </cfRule>
    <cfRule type="cellIs" dxfId="64" priority="17" operator="between">
      <formula>0</formula>
      <formula>0.49</formula>
    </cfRule>
  </conditionalFormatting>
  <conditionalFormatting sqref="E15">
    <cfRule type="cellIs" dxfId="63" priority="9" operator="between">
      <formula>0.0001</formula>
      <formula>0.44999</formula>
    </cfRule>
  </conditionalFormatting>
  <conditionalFormatting sqref="E17:E18">
    <cfRule type="cellIs" dxfId="62" priority="27" operator="between">
      <formula>0.00001</formula>
      <formula>0.049999</formula>
    </cfRule>
  </conditionalFormatting>
  <conditionalFormatting sqref="G5">
    <cfRule type="cellIs" dxfId="61" priority="1" operator="between">
      <formula>-0.05</formula>
      <formula>-0.000001</formula>
    </cfRule>
  </conditionalFormatting>
  <conditionalFormatting sqref="G17:G18">
    <cfRule type="cellIs" dxfId="60" priority="26" operator="between">
      <formula>0.00001</formula>
      <formula>0.049999</formula>
    </cfRule>
  </conditionalFormatting>
  <conditionalFormatting sqref="H7">
    <cfRule type="cellIs" dxfId="59"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1">
        <f>INDICE!A3</f>
        <v>46053</v>
      </c>
      <c r="C3" s="779">
        <v>41671</v>
      </c>
      <c r="D3" s="779" t="s">
        <v>115</v>
      </c>
      <c r="E3" s="779"/>
      <c r="F3" s="779" t="s">
        <v>116</v>
      </c>
      <c r="G3" s="779"/>
      <c r="H3" s="1"/>
    </row>
    <row r="4" spans="1:8" x14ac:dyDescent="0.2">
      <c r="A4" s="66"/>
      <c r="B4" s="184" t="s">
        <v>339</v>
      </c>
      <c r="C4" s="185" t="s">
        <v>417</v>
      </c>
      <c r="D4" s="184" t="s">
        <v>339</v>
      </c>
      <c r="E4" s="185" t="s">
        <v>417</v>
      </c>
      <c r="F4" s="184" t="s">
        <v>339</v>
      </c>
      <c r="G4" s="186" t="s">
        <v>417</v>
      </c>
      <c r="H4" s="1"/>
    </row>
    <row r="5" spans="1:8" x14ac:dyDescent="0.2">
      <c r="A5" s="433" t="s">
        <v>464</v>
      </c>
      <c r="B5" s="434">
        <v>26.215422445210784</v>
      </c>
      <c r="C5" s="416">
        <v>-30.803652563263888</v>
      </c>
      <c r="D5" s="435">
        <v>26.215422445210784</v>
      </c>
      <c r="E5" s="416">
        <v>-30.803652563263888</v>
      </c>
      <c r="F5" s="435">
        <v>30.205436733380726</v>
      </c>
      <c r="G5" s="416">
        <v>-5.3161401856687691</v>
      </c>
      <c r="H5" s="1"/>
    </row>
    <row r="6" spans="1:8" x14ac:dyDescent="0.2">
      <c r="A6" s="3"/>
      <c r="B6" s="3"/>
      <c r="C6" s="3"/>
      <c r="D6" s="3"/>
      <c r="E6" s="3"/>
      <c r="F6" s="3"/>
      <c r="G6" s="55" t="s">
        <v>340</v>
      </c>
      <c r="H6" s="1"/>
    </row>
    <row r="7" spans="1:8" x14ac:dyDescent="0.2">
      <c r="A7" s="80" t="s">
        <v>565</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29"/>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3" t="s">
        <v>336</v>
      </c>
      <c r="B1" s="813"/>
      <c r="C1" s="813"/>
      <c r="D1" s="813"/>
      <c r="E1" s="813"/>
      <c r="F1" s="813"/>
      <c r="G1" s="813"/>
      <c r="H1" s="1"/>
      <c r="I1" s="1"/>
    </row>
    <row r="2" spans="1:15" x14ac:dyDescent="0.2">
      <c r="A2" s="814"/>
      <c r="B2" s="814"/>
      <c r="C2" s="814"/>
      <c r="D2" s="814"/>
      <c r="E2" s="814"/>
      <c r="F2" s="814"/>
      <c r="G2" s="814"/>
      <c r="H2" s="10"/>
      <c r="I2" s="55" t="s">
        <v>463</v>
      </c>
    </row>
    <row r="3" spans="1:15" x14ac:dyDescent="0.2">
      <c r="A3" s="796" t="s">
        <v>447</v>
      </c>
      <c r="B3" s="796" t="s">
        <v>448</v>
      </c>
      <c r="C3" s="777">
        <f>INDICE!A3</f>
        <v>46053</v>
      </c>
      <c r="D3" s="778">
        <v>41671</v>
      </c>
      <c r="E3" s="778" t="s">
        <v>115</v>
      </c>
      <c r="F3" s="778"/>
      <c r="G3" s="778" t="s">
        <v>116</v>
      </c>
      <c r="H3" s="778"/>
      <c r="I3" s="778"/>
    </row>
    <row r="4" spans="1:15" x14ac:dyDescent="0.2">
      <c r="A4" s="797"/>
      <c r="B4" s="797"/>
      <c r="C4" s="82" t="s">
        <v>54</v>
      </c>
      <c r="D4" s="82" t="s">
        <v>417</v>
      </c>
      <c r="E4" s="82" t="s">
        <v>54</v>
      </c>
      <c r="F4" s="82" t="s">
        <v>417</v>
      </c>
      <c r="G4" s="82" t="s">
        <v>54</v>
      </c>
      <c r="H4" s="83" t="s">
        <v>417</v>
      </c>
      <c r="I4" s="83" t="s">
        <v>106</v>
      </c>
    </row>
    <row r="5" spans="1:15" x14ac:dyDescent="0.2">
      <c r="A5" s="11"/>
      <c r="B5" s="11" t="s">
        <v>266</v>
      </c>
      <c r="C5" s="754">
        <v>0</v>
      </c>
      <c r="D5" s="142" t="s">
        <v>142</v>
      </c>
      <c r="E5" s="755">
        <v>0</v>
      </c>
      <c r="F5" s="142" t="s">
        <v>142</v>
      </c>
      <c r="G5" s="755">
        <v>0</v>
      </c>
      <c r="H5" s="142">
        <v>-100</v>
      </c>
      <c r="I5" s="756">
        <v>0</v>
      </c>
      <c r="K5" s="167"/>
      <c r="M5" s="167"/>
      <c r="O5" s="167"/>
    </row>
    <row r="6" spans="1:15" x14ac:dyDescent="0.2">
      <c r="A6" s="11"/>
      <c r="B6" s="11" t="s">
        <v>642</v>
      </c>
      <c r="C6" s="754">
        <v>8.7089000000000016</v>
      </c>
      <c r="D6" s="142">
        <v>-7.8071093825260025</v>
      </c>
      <c r="E6" s="755">
        <v>8.7089000000000016</v>
      </c>
      <c r="F6" s="142">
        <v>-7.8071093825260025</v>
      </c>
      <c r="G6" s="755">
        <v>52.919810000000005</v>
      </c>
      <c r="H6" s="142">
        <v>3.1986227653624981</v>
      </c>
      <c r="I6" s="756">
        <v>0.12449659147869957</v>
      </c>
    </row>
    <row r="7" spans="1:15" x14ac:dyDescent="0.2">
      <c r="A7" s="11"/>
      <c r="B7" s="11" t="s">
        <v>233</v>
      </c>
      <c r="C7" s="754">
        <v>0</v>
      </c>
      <c r="D7" s="142" t="s">
        <v>142</v>
      </c>
      <c r="E7" s="755">
        <v>0</v>
      </c>
      <c r="F7" s="142" t="s">
        <v>142</v>
      </c>
      <c r="G7" s="755">
        <v>11.612410000000001</v>
      </c>
      <c r="H7" s="142" t="s">
        <v>142</v>
      </c>
      <c r="I7" s="737">
        <v>2.7318795435077446E-2</v>
      </c>
    </row>
    <row r="8" spans="1:15" x14ac:dyDescent="0.2">
      <c r="A8" s="11"/>
      <c r="B8" s="11" t="s">
        <v>270</v>
      </c>
      <c r="C8" s="754">
        <v>0</v>
      </c>
      <c r="D8" s="142" t="s">
        <v>142</v>
      </c>
      <c r="E8" s="755">
        <v>0</v>
      </c>
      <c r="F8" s="142" t="s">
        <v>142</v>
      </c>
      <c r="G8" s="755">
        <v>0</v>
      </c>
      <c r="H8" s="142">
        <v>-100</v>
      </c>
      <c r="I8" s="756">
        <v>0</v>
      </c>
    </row>
    <row r="9" spans="1:15" x14ac:dyDescent="0.2">
      <c r="A9" s="11"/>
      <c r="B9" s="11" t="s">
        <v>274</v>
      </c>
      <c r="C9" s="754">
        <v>0</v>
      </c>
      <c r="D9" s="142" t="s">
        <v>142</v>
      </c>
      <c r="E9" s="755">
        <v>0</v>
      </c>
      <c r="F9" s="142" t="s">
        <v>142</v>
      </c>
      <c r="G9" s="755">
        <v>115.92100000000001</v>
      </c>
      <c r="H9" s="142" t="s">
        <v>142</v>
      </c>
      <c r="I9" s="756">
        <v>0.27271015109091151</v>
      </c>
    </row>
    <row r="10" spans="1:15" x14ac:dyDescent="0.2">
      <c r="A10" s="11"/>
      <c r="B10" s="11" t="s">
        <v>234</v>
      </c>
      <c r="C10" s="754">
        <v>121.80880000000005</v>
      </c>
      <c r="D10" s="142">
        <v>-91.573585436394509</v>
      </c>
      <c r="E10" s="755">
        <v>121.80880000000005</v>
      </c>
      <c r="F10" s="142">
        <v>-91.573585436394509</v>
      </c>
      <c r="G10" s="755">
        <v>13085.686890000006</v>
      </c>
      <c r="H10" s="142">
        <v>28.82825671960882</v>
      </c>
      <c r="I10" s="756">
        <v>30.784755556803876</v>
      </c>
    </row>
    <row r="11" spans="1:15" x14ac:dyDescent="0.2">
      <c r="A11" s="11"/>
      <c r="B11" s="753" t="s">
        <v>322</v>
      </c>
      <c r="C11" s="757">
        <v>96.42667999999999</v>
      </c>
      <c r="D11" s="412">
        <v>-93.187225529632855</v>
      </c>
      <c r="E11" s="758">
        <v>96.42667999999999</v>
      </c>
      <c r="F11" s="412">
        <v>-93.187225529632855</v>
      </c>
      <c r="G11" s="758">
        <v>12287.67931</v>
      </c>
      <c r="H11" s="412">
        <v>29.085572253361576</v>
      </c>
      <c r="I11" s="759">
        <v>28.907401430170264</v>
      </c>
    </row>
    <row r="12" spans="1:15" x14ac:dyDescent="0.2">
      <c r="A12" s="11"/>
      <c r="B12" s="753" t="s">
        <v>319</v>
      </c>
      <c r="C12" s="757">
        <v>25.38212</v>
      </c>
      <c r="D12" s="412">
        <v>-15.893618621678485</v>
      </c>
      <c r="E12" s="758">
        <v>25.38212</v>
      </c>
      <c r="F12" s="412">
        <v>-15.893618621678485</v>
      </c>
      <c r="G12" s="758">
        <v>798.00757999999985</v>
      </c>
      <c r="H12" s="412">
        <v>24.991779675730825</v>
      </c>
      <c r="I12" s="759">
        <v>1.877354126633592</v>
      </c>
    </row>
    <row r="13" spans="1:15" x14ac:dyDescent="0.2">
      <c r="A13" s="11"/>
      <c r="B13" s="11" t="s">
        <v>580</v>
      </c>
      <c r="C13" s="754">
        <v>0</v>
      </c>
      <c r="D13" s="142" t="s">
        <v>142</v>
      </c>
      <c r="E13" s="755">
        <v>0</v>
      </c>
      <c r="F13" s="142" t="s">
        <v>142</v>
      </c>
      <c r="G13" s="755">
        <v>151.63631000000001</v>
      </c>
      <c r="H13" s="142">
        <v>-66.928438675493169</v>
      </c>
      <c r="I13" s="756">
        <v>0.3567322660343536</v>
      </c>
    </row>
    <row r="14" spans="1:15" x14ac:dyDescent="0.2">
      <c r="A14" s="11"/>
      <c r="B14" s="11" t="s">
        <v>235</v>
      </c>
      <c r="C14" s="754">
        <v>0</v>
      </c>
      <c r="D14" s="142" t="s">
        <v>142</v>
      </c>
      <c r="E14" s="755">
        <v>0</v>
      </c>
      <c r="F14" s="142" t="s">
        <v>142</v>
      </c>
      <c r="G14" s="755">
        <v>0</v>
      </c>
      <c r="H14" s="142">
        <v>-100</v>
      </c>
      <c r="I14" s="756">
        <v>0</v>
      </c>
    </row>
    <row r="15" spans="1:15" x14ac:dyDescent="0.2">
      <c r="A15" s="11"/>
      <c r="B15" s="11" t="s">
        <v>206</v>
      </c>
      <c r="C15" s="754">
        <v>0.30373</v>
      </c>
      <c r="D15" s="142">
        <v>-99.798144468295789</v>
      </c>
      <c r="E15" s="755">
        <v>0.30373</v>
      </c>
      <c r="F15" s="142">
        <v>-99.798144468295789</v>
      </c>
      <c r="G15" s="755">
        <v>2362.0238499999996</v>
      </c>
      <c r="H15" s="142">
        <v>30.886671108124101</v>
      </c>
      <c r="I15" s="756">
        <v>5.556783335321783</v>
      </c>
    </row>
    <row r="16" spans="1:15" x14ac:dyDescent="0.2">
      <c r="A16" s="11"/>
      <c r="B16" s="11" t="s">
        <v>207</v>
      </c>
      <c r="C16" s="754">
        <v>0</v>
      </c>
      <c r="D16" s="142" t="s">
        <v>142</v>
      </c>
      <c r="E16" s="755">
        <v>0</v>
      </c>
      <c r="F16" s="142" t="s">
        <v>142</v>
      </c>
      <c r="G16" s="755">
        <v>0</v>
      </c>
      <c r="H16" s="142">
        <v>-100</v>
      </c>
      <c r="I16" s="756">
        <v>0</v>
      </c>
    </row>
    <row r="17" spans="1:10" x14ac:dyDescent="0.2">
      <c r="A17" s="11"/>
      <c r="B17" s="11" t="s">
        <v>540</v>
      </c>
      <c r="C17" s="754">
        <v>0</v>
      </c>
      <c r="D17" s="142" t="s">
        <v>142</v>
      </c>
      <c r="E17" s="755">
        <v>0</v>
      </c>
      <c r="F17" s="142" t="s">
        <v>142</v>
      </c>
      <c r="G17" s="755">
        <v>40.545850000000002</v>
      </c>
      <c r="H17" s="142">
        <v>-10.226681456978568</v>
      </c>
      <c r="I17" s="756">
        <v>9.5386210260517384E-2</v>
      </c>
    </row>
    <row r="18" spans="1:10" x14ac:dyDescent="0.2">
      <c r="A18" s="11"/>
      <c r="B18" s="11" t="s">
        <v>641</v>
      </c>
      <c r="C18" s="754">
        <v>941.07554000000016</v>
      </c>
      <c r="D18" s="412">
        <v>124.03076797748433</v>
      </c>
      <c r="E18" s="755">
        <v>941.07554000000016</v>
      </c>
      <c r="F18" s="412">
        <v>124.03076797748433</v>
      </c>
      <c r="G18" s="755">
        <v>5245.6833899999992</v>
      </c>
      <c r="H18" s="412">
        <v>34.084325256818673</v>
      </c>
      <c r="I18" s="756">
        <v>12.340741624571775</v>
      </c>
    </row>
    <row r="19" spans="1:10" x14ac:dyDescent="0.2">
      <c r="A19" s="11"/>
      <c r="B19" s="11" t="s">
        <v>208</v>
      </c>
      <c r="C19" s="754">
        <v>11.305</v>
      </c>
      <c r="D19" s="142" t="s">
        <v>142</v>
      </c>
      <c r="E19" s="755">
        <v>11.305</v>
      </c>
      <c r="F19" s="142" t="s">
        <v>142</v>
      </c>
      <c r="G19" s="755">
        <v>661.24216999999999</v>
      </c>
      <c r="H19" s="142">
        <v>2828.3808972975321</v>
      </c>
      <c r="I19" s="760">
        <v>1.5556064223771551</v>
      </c>
    </row>
    <row r="20" spans="1:10" x14ac:dyDescent="0.2">
      <c r="A20" s="11"/>
      <c r="B20" s="11" t="s">
        <v>237</v>
      </c>
      <c r="C20" s="754">
        <v>0</v>
      </c>
      <c r="D20" s="142" t="s">
        <v>142</v>
      </c>
      <c r="E20" s="755">
        <v>0</v>
      </c>
      <c r="F20" s="142" t="s">
        <v>142</v>
      </c>
      <c r="G20" s="755">
        <v>99.645049999999998</v>
      </c>
      <c r="H20" s="142">
        <v>-40.656523321477351</v>
      </c>
      <c r="I20" s="756">
        <v>0.23442013648054652</v>
      </c>
    </row>
    <row r="21" spans="1:10" x14ac:dyDescent="0.2">
      <c r="A21" s="11"/>
      <c r="B21" s="11" t="s">
        <v>646</v>
      </c>
      <c r="C21" s="754">
        <v>0</v>
      </c>
      <c r="D21" s="142">
        <v>-100</v>
      </c>
      <c r="E21" s="755">
        <v>0</v>
      </c>
      <c r="F21" s="142">
        <v>-100</v>
      </c>
      <c r="G21" s="755">
        <v>1.5151299999999999</v>
      </c>
      <c r="H21" s="142">
        <v>-23.720220714098712</v>
      </c>
      <c r="I21" s="737">
        <v>3.5644217287840235E-3</v>
      </c>
    </row>
    <row r="22" spans="1:10" x14ac:dyDescent="0.2">
      <c r="A22" s="11"/>
      <c r="B22" s="11" t="s">
        <v>238</v>
      </c>
      <c r="C22" s="754">
        <v>868.07146</v>
      </c>
      <c r="D22" s="142" t="s">
        <v>142</v>
      </c>
      <c r="E22" s="755">
        <v>868.07146</v>
      </c>
      <c r="F22" s="142" t="s">
        <v>142</v>
      </c>
      <c r="G22" s="755">
        <v>868.07146</v>
      </c>
      <c r="H22" s="142">
        <v>-17.700935066055024</v>
      </c>
      <c r="I22" s="756">
        <v>2.0421830299454644</v>
      </c>
    </row>
    <row r="23" spans="1:10" x14ac:dyDescent="0.2">
      <c r="A23" s="160" t="s">
        <v>438</v>
      </c>
      <c r="B23" s="700"/>
      <c r="C23" s="761">
        <v>1951.2734300000002</v>
      </c>
      <c r="D23" s="147">
        <v>-3.6794692034146341</v>
      </c>
      <c r="E23" s="761">
        <v>1951.2734300000002</v>
      </c>
      <c r="F23" s="147">
        <v>-3.6794692034146341</v>
      </c>
      <c r="G23" s="761">
        <v>22696.503320000007</v>
      </c>
      <c r="H23" s="147">
        <v>24.879404898214464</v>
      </c>
      <c r="I23" s="762">
        <v>53.394698541528953</v>
      </c>
    </row>
    <row r="24" spans="1:10" x14ac:dyDescent="0.2">
      <c r="A24" s="11"/>
      <c r="B24" s="11" t="s">
        <v>215</v>
      </c>
      <c r="C24" s="754">
        <v>0</v>
      </c>
      <c r="D24" s="142" t="s">
        <v>142</v>
      </c>
      <c r="E24" s="755">
        <v>0</v>
      </c>
      <c r="F24" s="142" t="s">
        <v>142</v>
      </c>
      <c r="G24" s="755">
        <v>1086.8510900000001</v>
      </c>
      <c r="H24" s="142">
        <v>-53.405377745827096</v>
      </c>
      <c r="I24" s="756">
        <v>2.5568734307607937</v>
      </c>
    </row>
    <row r="25" spans="1:10" x14ac:dyDescent="0.2">
      <c r="A25" s="11"/>
      <c r="B25" s="11" t="s">
        <v>683</v>
      </c>
      <c r="C25" s="754">
        <v>822</v>
      </c>
      <c r="D25" s="142">
        <v>22.321428571428573</v>
      </c>
      <c r="E25" s="755">
        <v>822</v>
      </c>
      <c r="F25" s="142">
        <v>22.321428571428573</v>
      </c>
      <c r="G25" s="755">
        <v>10525</v>
      </c>
      <c r="H25" s="142">
        <v>10.707899442516041</v>
      </c>
      <c r="I25" s="756">
        <v>24.760607139619601</v>
      </c>
    </row>
    <row r="26" spans="1:10" ht="14.25" customHeight="1" x14ac:dyDescent="0.2">
      <c r="A26" s="11"/>
      <c r="B26" s="11" t="s">
        <v>217</v>
      </c>
      <c r="C26" s="754">
        <v>0</v>
      </c>
      <c r="D26" s="142" t="s">
        <v>142</v>
      </c>
      <c r="E26" s="755">
        <v>0</v>
      </c>
      <c r="F26" s="142" t="s">
        <v>142</v>
      </c>
      <c r="G26" s="755">
        <v>28.446060000000003</v>
      </c>
      <c r="H26" s="142" t="s">
        <v>142</v>
      </c>
      <c r="I26" s="756">
        <v>6.6920828154873893E-2</v>
      </c>
    </row>
    <row r="27" spans="1:10" x14ac:dyDescent="0.2">
      <c r="A27" s="11"/>
      <c r="B27" s="11" t="s">
        <v>684</v>
      </c>
      <c r="C27" s="754">
        <v>293.15497999999997</v>
      </c>
      <c r="D27" s="142" t="s">
        <v>142</v>
      </c>
      <c r="E27" s="755">
        <v>293.15497999999997</v>
      </c>
      <c r="F27" s="142" t="s">
        <v>142</v>
      </c>
      <c r="G27" s="755">
        <v>520.65998000000002</v>
      </c>
      <c r="H27" s="142" t="s">
        <v>142</v>
      </c>
      <c r="I27" s="756">
        <v>1.2248795456629169</v>
      </c>
    </row>
    <row r="28" spans="1:10" x14ac:dyDescent="0.2">
      <c r="A28" s="160" t="s">
        <v>439</v>
      </c>
      <c r="B28" s="700"/>
      <c r="C28" s="761">
        <v>1115.15498</v>
      </c>
      <c r="D28" s="147">
        <v>65.945681547619046</v>
      </c>
      <c r="E28" s="761">
        <v>1115.15498</v>
      </c>
      <c r="F28" s="147">
        <v>65.945681547619046</v>
      </c>
      <c r="G28" s="761">
        <v>12160.957130000001</v>
      </c>
      <c r="H28" s="147">
        <v>2.714537213092802</v>
      </c>
      <c r="I28" s="762">
        <v>28.60928094419819</v>
      </c>
    </row>
    <row r="29" spans="1:10" ht="14.25" customHeight="1" x14ac:dyDescent="0.2">
      <c r="A29" s="11"/>
      <c r="B29" s="11" t="s">
        <v>231</v>
      </c>
      <c r="C29" s="754">
        <v>4.36768</v>
      </c>
      <c r="D29" s="142" t="s">
        <v>142</v>
      </c>
      <c r="E29" s="755">
        <v>4.36768</v>
      </c>
      <c r="F29" s="142" t="s">
        <v>142</v>
      </c>
      <c r="G29" s="755">
        <v>64.158199999999994</v>
      </c>
      <c r="H29" s="142">
        <v>-41.018792881165716</v>
      </c>
      <c r="I29" s="756">
        <v>0.15093548550927716</v>
      </c>
    </row>
    <row r="30" spans="1:10" ht="14.25" customHeight="1" x14ac:dyDescent="0.2">
      <c r="A30" s="160" t="s">
        <v>300</v>
      </c>
      <c r="B30" s="700"/>
      <c r="C30" s="761">
        <v>4.36768</v>
      </c>
      <c r="D30" s="147" t="s">
        <v>142</v>
      </c>
      <c r="E30" s="761">
        <v>4.36768</v>
      </c>
      <c r="F30" s="147" t="s">
        <v>142</v>
      </c>
      <c r="G30" s="761">
        <v>64.158199999999994</v>
      </c>
      <c r="H30" s="147">
        <v>-41.018792881165716</v>
      </c>
      <c r="I30" s="762">
        <v>0.15093548550927716</v>
      </c>
    </row>
    <row r="31" spans="1:10" ht="14.25" customHeight="1" x14ac:dyDescent="0.2">
      <c r="A31" s="11"/>
      <c r="B31" s="11" t="s">
        <v>560</v>
      </c>
      <c r="C31" s="754">
        <v>0</v>
      </c>
      <c r="D31" s="142" t="s">
        <v>142</v>
      </c>
      <c r="E31" s="755">
        <v>0</v>
      </c>
      <c r="F31" s="142" t="s">
        <v>142</v>
      </c>
      <c r="G31" s="755">
        <v>405.59166000000005</v>
      </c>
      <c r="H31" s="142">
        <v>-40.05756277107939</v>
      </c>
      <c r="I31" s="756">
        <v>0.95417536839583539</v>
      </c>
      <c r="J31" s="428"/>
    </row>
    <row r="32" spans="1:10" ht="14.25" customHeight="1" x14ac:dyDescent="0.2">
      <c r="A32" s="11"/>
      <c r="B32" s="11" t="s">
        <v>203</v>
      </c>
      <c r="C32" s="754">
        <v>0</v>
      </c>
      <c r="D32" s="142" t="s">
        <v>142</v>
      </c>
      <c r="E32" s="755">
        <v>0</v>
      </c>
      <c r="F32" s="142" t="s">
        <v>142</v>
      </c>
      <c r="G32" s="755">
        <v>0</v>
      </c>
      <c r="H32" s="142">
        <v>-100</v>
      </c>
      <c r="I32" s="756">
        <v>0</v>
      </c>
      <c r="J32" s="428"/>
    </row>
    <row r="33" spans="1:9" ht="14.25" customHeight="1" x14ac:dyDescent="0.2">
      <c r="A33" s="11"/>
      <c r="B33" s="11" t="s">
        <v>643</v>
      </c>
      <c r="C33" s="754">
        <v>0</v>
      </c>
      <c r="D33" s="142" t="s">
        <v>142</v>
      </c>
      <c r="E33" s="755">
        <v>0</v>
      </c>
      <c r="F33" s="142" t="s">
        <v>142</v>
      </c>
      <c r="G33" s="755">
        <v>0</v>
      </c>
      <c r="H33" s="142">
        <v>-100</v>
      </c>
      <c r="I33" s="756">
        <v>0</v>
      </c>
    </row>
    <row r="34" spans="1:9" ht="14.25" customHeight="1" x14ac:dyDescent="0.2">
      <c r="A34" s="160" t="s">
        <v>644</v>
      </c>
      <c r="B34" s="700"/>
      <c r="C34" s="761">
        <v>0</v>
      </c>
      <c r="D34" s="147" t="s">
        <v>142</v>
      </c>
      <c r="E34" s="761">
        <v>0</v>
      </c>
      <c r="F34" s="147" t="s">
        <v>142</v>
      </c>
      <c r="G34" s="761">
        <v>405.59166000000005</v>
      </c>
      <c r="H34" s="147">
        <v>-74.361931134958553</v>
      </c>
      <c r="I34" s="762">
        <v>0.95417536839583539</v>
      </c>
    </row>
    <row r="35" spans="1:9" s="1" customFormat="1" ht="14.25" customHeight="1" x14ac:dyDescent="0.2">
      <c r="A35" s="11"/>
      <c r="B35" s="11" t="s">
        <v>533</v>
      </c>
      <c r="C35" s="754">
        <v>0</v>
      </c>
      <c r="D35" s="142" t="s">
        <v>142</v>
      </c>
      <c r="E35" s="755">
        <v>0</v>
      </c>
      <c r="F35" s="142" t="s">
        <v>142</v>
      </c>
      <c r="G35" s="755">
        <v>0</v>
      </c>
      <c r="H35" s="142">
        <v>-100</v>
      </c>
      <c r="I35" s="756">
        <v>0</v>
      </c>
    </row>
    <row r="36" spans="1:9" s="1" customFormat="1" x14ac:dyDescent="0.2">
      <c r="A36" s="11"/>
      <c r="B36" s="11" t="s">
        <v>671</v>
      </c>
      <c r="C36" s="754">
        <v>0</v>
      </c>
      <c r="D36" s="142" t="s">
        <v>142</v>
      </c>
      <c r="E36" s="755">
        <v>0</v>
      </c>
      <c r="F36" s="142" t="s">
        <v>142</v>
      </c>
      <c r="G36" s="755">
        <v>55.389139999999998</v>
      </c>
      <c r="H36" s="142" t="s">
        <v>142</v>
      </c>
      <c r="I36" s="756">
        <v>0.1303058180846926</v>
      </c>
    </row>
    <row r="37" spans="1:9" s="1" customFormat="1" x14ac:dyDescent="0.2">
      <c r="A37" s="160" t="s">
        <v>455</v>
      </c>
      <c r="B37" s="700"/>
      <c r="C37" s="761">
        <v>0</v>
      </c>
      <c r="D37" s="147" t="s">
        <v>142</v>
      </c>
      <c r="E37" s="761">
        <v>0</v>
      </c>
      <c r="F37" s="147" t="s">
        <v>142</v>
      </c>
      <c r="G37" s="761">
        <v>55.389139999999998</v>
      </c>
      <c r="H37" s="147">
        <v>-93.862052049033196</v>
      </c>
      <c r="I37" s="762">
        <v>0.1303058180846926</v>
      </c>
    </row>
    <row r="38" spans="1:9" s="1" customFormat="1" x14ac:dyDescent="0.2">
      <c r="A38" s="160" t="s">
        <v>645</v>
      </c>
      <c r="B38" s="700"/>
      <c r="C38" s="761">
        <v>718.61735999999985</v>
      </c>
      <c r="D38" s="147">
        <v>100.45657023355992</v>
      </c>
      <c r="E38" s="761">
        <v>718.61735999999985</v>
      </c>
      <c r="F38" s="147">
        <v>100.45657023355992</v>
      </c>
      <c r="G38" s="761">
        <v>7124.4357800000016</v>
      </c>
      <c r="H38" s="147">
        <v>90.454305661179589</v>
      </c>
      <c r="I38" s="762">
        <v>16.760603842283079</v>
      </c>
    </row>
    <row r="39" spans="1:9" s="1" customFormat="1" x14ac:dyDescent="0.2">
      <c r="A39" s="743" t="s">
        <v>114</v>
      </c>
      <c r="B39" s="657"/>
      <c r="C39" s="744">
        <v>3789.4134499999996</v>
      </c>
      <c r="D39" s="658">
        <v>23.986842887770333</v>
      </c>
      <c r="E39" s="744">
        <v>3789.4134499999996</v>
      </c>
      <c r="F39" s="658">
        <v>23.986842887770333</v>
      </c>
      <c r="G39" s="744">
        <v>42507.035230000001</v>
      </c>
      <c r="H39" s="658">
        <v>16.943876098955425</v>
      </c>
      <c r="I39" s="744">
        <v>100</v>
      </c>
    </row>
    <row r="40" spans="1:9" s="1" customFormat="1" x14ac:dyDescent="0.2">
      <c r="A40" s="745"/>
      <c r="B40" s="746" t="s">
        <v>322</v>
      </c>
      <c r="C40" s="747">
        <v>1859.5022200000003</v>
      </c>
      <c r="D40" s="527">
        <v>-25.84078078912324</v>
      </c>
      <c r="E40" s="747">
        <v>1859.5022200000003</v>
      </c>
      <c r="F40" s="527">
        <v>-25.84078078912324</v>
      </c>
      <c r="G40" s="747">
        <v>28058.362700000001</v>
      </c>
      <c r="H40" s="527">
        <v>22.321311312880795</v>
      </c>
      <c r="I40" s="747">
        <v>66.008750194361653</v>
      </c>
    </row>
    <row r="41" spans="1:9" s="1" customFormat="1" ht="14.25" customHeight="1" x14ac:dyDescent="0.2">
      <c r="A41" s="746"/>
      <c r="B41" s="746" t="s">
        <v>319</v>
      </c>
      <c r="C41" s="747">
        <v>1929.9112299999999</v>
      </c>
      <c r="D41" s="527">
        <v>251.6236312078978</v>
      </c>
      <c r="E41" s="747">
        <v>1929.9112299999999</v>
      </c>
      <c r="F41" s="527">
        <v>251.6236312078978</v>
      </c>
      <c r="G41" s="747">
        <v>14448.672530000002</v>
      </c>
      <c r="H41" s="527">
        <v>7.745589503160387</v>
      </c>
      <c r="I41" s="747">
        <v>33.991249805638354</v>
      </c>
    </row>
    <row r="42" spans="1:9" s="1" customFormat="1" ht="14.25" customHeight="1" x14ac:dyDescent="0.2">
      <c r="A42" s="748"/>
      <c r="B42" s="748" t="s">
        <v>442</v>
      </c>
      <c r="C42" s="749">
        <v>1946.9322100000002</v>
      </c>
      <c r="D42" s="529">
        <v>-3.4435203458752577</v>
      </c>
      <c r="E42" s="749">
        <v>1946.9322100000002</v>
      </c>
      <c r="F42" s="529">
        <v>-3.4435203458752577</v>
      </c>
      <c r="G42" s="749">
        <v>22707.741710000009</v>
      </c>
      <c r="H42" s="529">
        <v>26.621486073484739</v>
      </c>
      <c r="I42" s="749">
        <v>53.42113743555953</v>
      </c>
    </row>
    <row r="43" spans="1:9" s="1" customFormat="1" x14ac:dyDescent="0.2">
      <c r="A43" s="748"/>
      <c r="B43" s="748" t="s">
        <v>443</v>
      </c>
      <c r="C43" s="749">
        <v>1842.4812399999996</v>
      </c>
      <c r="D43" s="529">
        <v>77.17244306477923</v>
      </c>
      <c r="E43" s="749">
        <v>1842.4812399999996</v>
      </c>
      <c r="F43" s="529">
        <v>77.17244306477923</v>
      </c>
      <c r="G43" s="749">
        <v>19799.293519999996</v>
      </c>
      <c r="H43" s="529">
        <v>7.5191091883386862</v>
      </c>
      <c r="I43" s="749">
        <v>46.578862564440477</v>
      </c>
    </row>
    <row r="44" spans="1:9" s="1" customFormat="1" x14ac:dyDescent="0.2">
      <c r="A44" s="746"/>
      <c r="B44" s="746" t="s">
        <v>444</v>
      </c>
      <c r="C44" s="747">
        <v>1063.1880700000004</v>
      </c>
      <c r="D44" s="527">
        <v>-47.264939186497386</v>
      </c>
      <c r="E44" s="747">
        <v>1063.1880700000004</v>
      </c>
      <c r="F44" s="527">
        <v>-47.264939186497386</v>
      </c>
      <c r="G44" s="747">
        <v>20961.118440000006</v>
      </c>
      <c r="H44" s="527">
        <v>27.365132120179968</v>
      </c>
      <c r="I44" s="747">
        <v>49.312115809964489</v>
      </c>
    </row>
    <row r="45" spans="1:9" s="1" customFormat="1" ht="14.25" customHeight="1" x14ac:dyDescent="0.2">
      <c r="A45" s="80" t="s">
        <v>677</v>
      </c>
      <c r="B45" s="80"/>
      <c r="C45" s="80"/>
      <c r="D45" s="80"/>
      <c r="E45" s="80"/>
      <c r="F45" s="80"/>
      <c r="G45" s="80"/>
      <c r="H45" s="80"/>
      <c r="I45" s="80" t="s">
        <v>220</v>
      </c>
    </row>
    <row r="46" spans="1:9" s="1" customFormat="1" ht="14.25" customHeight="1" x14ac:dyDescent="0.2">
      <c r="A46" s="80" t="s">
        <v>669</v>
      </c>
      <c r="B46" s="80"/>
      <c r="C46" s="80"/>
      <c r="D46" s="80"/>
      <c r="E46" s="80"/>
      <c r="F46" s="80"/>
      <c r="G46" s="80"/>
      <c r="H46" s="80"/>
      <c r="I46" s="80"/>
    </row>
    <row r="47" spans="1:9" s="1" customFormat="1" x14ac:dyDescent="0.2">
      <c r="A47" s="80" t="s">
        <v>647</v>
      </c>
      <c r="B47" s="80"/>
      <c r="C47" s="80"/>
      <c r="D47" s="80"/>
      <c r="E47" s="80"/>
      <c r="F47" s="80"/>
      <c r="G47" s="80"/>
      <c r="H47" s="80"/>
      <c r="I47" s="80"/>
    </row>
    <row r="48" spans="1:9" s="1" customFormat="1" x14ac:dyDescent="0.2">
      <c r="A48" s="80"/>
      <c r="B48" s="80"/>
      <c r="C48" s="80"/>
      <c r="D48" s="80"/>
      <c r="E48" s="80"/>
      <c r="F48" s="80"/>
      <c r="G48" s="80"/>
      <c r="H48" s="80"/>
      <c r="I48" s="80"/>
    </row>
    <row r="49" spans="1:9" s="1" customFormat="1" x14ac:dyDescent="0.2">
      <c r="A49" s="80"/>
      <c r="B49" s="80"/>
      <c r="C49" s="80"/>
      <c r="D49" s="80"/>
      <c r="E49" s="80"/>
      <c r="F49" s="80"/>
      <c r="G49" s="80"/>
      <c r="H49" s="80"/>
      <c r="I49" s="80"/>
    </row>
    <row r="50" spans="1:9" s="1" customFormat="1" x14ac:dyDescent="0.2">
      <c r="G50" s="612"/>
    </row>
    <row r="51" spans="1:9" s="1" customFormat="1" x14ac:dyDescent="0.2">
      <c r="G51" s="612"/>
    </row>
    <row r="52" spans="1:9" s="1" customFormat="1" x14ac:dyDescent="0.2">
      <c r="G52" s="612"/>
    </row>
    <row r="53" spans="1:9" s="1" customFormat="1" x14ac:dyDescent="0.2">
      <c r="G53" s="612"/>
    </row>
    <row r="54" spans="1:9" s="1" customFormat="1" x14ac:dyDescent="0.2">
      <c r="G54" s="612"/>
    </row>
    <row r="55" spans="1:9" s="1" customFormat="1" x14ac:dyDescent="0.2">
      <c r="G55" s="612"/>
    </row>
    <row r="56" spans="1:9" s="1" customFormat="1" x14ac:dyDescent="0.2">
      <c r="G56" s="612"/>
    </row>
    <row r="57" spans="1:9" s="1" customFormat="1" x14ac:dyDescent="0.2">
      <c r="G57" s="612"/>
    </row>
    <row r="58" spans="1:9" s="1" customFormat="1" x14ac:dyDescent="0.2">
      <c r="G58" s="612"/>
    </row>
    <row r="59" spans="1:9" s="1" customFormat="1" x14ac:dyDescent="0.2">
      <c r="G59" s="612"/>
    </row>
    <row r="60" spans="1:9" s="1" customFormat="1" x14ac:dyDescent="0.2">
      <c r="G60" s="612"/>
    </row>
    <row r="61" spans="1:9" s="1" customFormat="1" x14ac:dyDescent="0.2">
      <c r="G61" s="612"/>
    </row>
    <row r="62" spans="1:9" s="1" customFormat="1" x14ac:dyDescent="0.2">
      <c r="G62" s="612"/>
    </row>
    <row r="63" spans="1:9" s="1" customFormat="1" x14ac:dyDescent="0.2">
      <c r="G63" s="612"/>
    </row>
    <row r="64" spans="1:9" s="1" customFormat="1" x14ac:dyDescent="0.2">
      <c r="G64" s="612"/>
    </row>
    <row r="65" spans="7:7" s="1" customFormat="1" x14ac:dyDescent="0.2">
      <c r="G65" s="612"/>
    </row>
    <row r="66" spans="7:7" s="1" customFormat="1" x14ac:dyDescent="0.2">
      <c r="G66" s="612"/>
    </row>
    <row r="67" spans="7:7" s="1" customFormat="1" x14ac:dyDescent="0.2">
      <c r="G67" s="612"/>
    </row>
    <row r="68" spans="7:7" s="1" customFormat="1" x14ac:dyDescent="0.2">
      <c r="G68" s="612"/>
    </row>
    <row r="69" spans="7:7" s="1" customFormat="1" x14ac:dyDescent="0.2">
      <c r="G69" s="612"/>
    </row>
    <row r="70" spans="7:7" s="1" customFormat="1" x14ac:dyDescent="0.2">
      <c r="G70" s="612"/>
    </row>
    <row r="71" spans="7:7" s="1" customFormat="1" x14ac:dyDescent="0.2">
      <c r="G71" s="612"/>
    </row>
    <row r="72" spans="7:7" s="1" customFormat="1" x14ac:dyDescent="0.2">
      <c r="G72" s="612"/>
    </row>
    <row r="73" spans="7:7" s="1" customFormat="1" x14ac:dyDescent="0.2">
      <c r="G73" s="612"/>
    </row>
    <row r="74" spans="7:7" s="1" customFormat="1" x14ac:dyDescent="0.2">
      <c r="G74" s="612"/>
    </row>
    <row r="75" spans="7:7" s="1" customFormat="1" x14ac:dyDescent="0.2">
      <c r="G75" s="612"/>
    </row>
    <row r="76" spans="7:7" s="1" customFormat="1" x14ac:dyDescent="0.2">
      <c r="G76" s="612"/>
    </row>
    <row r="77" spans="7:7" s="1" customFormat="1" x14ac:dyDescent="0.2">
      <c r="G77" s="612"/>
    </row>
    <row r="78" spans="7:7" s="1" customFormat="1" x14ac:dyDescent="0.2">
      <c r="G78" s="612"/>
    </row>
    <row r="79" spans="7:7" s="1" customFormat="1" x14ac:dyDescent="0.2">
      <c r="G79" s="612"/>
    </row>
    <row r="80" spans="7:7" s="1" customFormat="1" x14ac:dyDescent="0.2">
      <c r="G80" s="612"/>
    </row>
    <row r="81" spans="7:7" s="1" customFormat="1" x14ac:dyDescent="0.2">
      <c r="G81" s="612"/>
    </row>
    <row r="82" spans="7:7" s="1" customFormat="1" x14ac:dyDescent="0.2">
      <c r="G82" s="612"/>
    </row>
    <row r="83" spans="7:7" s="1" customFormat="1" x14ac:dyDescent="0.2">
      <c r="G83" s="612"/>
    </row>
    <row r="84" spans="7:7" s="1" customFormat="1" x14ac:dyDescent="0.2">
      <c r="G84" s="612"/>
    </row>
    <row r="85" spans="7:7" s="1" customFormat="1" x14ac:dyDescent="0.2">
      <c r="G85" s="612"/>
    </row>
    <row r="86" spans="7:7" s="1" customFormat="1" x14ac:dyDescent="0.2">
      <c r="G86" s="612"/>
    </row>
    <row r="87" spans="7:7" s="1" customFormat="1" x14ac:dyDescent="0.2">
      <c r="G87" s="612"/>
    </row>
    <row r="88" spans="7:7" s="1" customFormat="1" x14ac:dyDescent="0.2">
      <c r="G88" s="612"/>
    </row>
    <row r="89" spans="7:7" s="1" customFormat="1" x14ac:dyDescent="0.2">
      <c r="G89" s="612"/>
    </row>
    <row r="90" spans="7:7" s="1" customFormat="1" x14ac:dyDescent="0.2">
      <c r="G90" s="612"/>
    </row>
    <row r="91" spans="7:7" s="1" customFormat="1" x14ac:dyDescent="0.2">
      <c r="G91" s="612"/>
    </row>
    <row r="92" spans="7:7" s="1" customFormat="1" x14ac:dyDescent="0.2">
      <c r="G92" s="612"/>
    </row>
    <row r="93" spans="7:7" s="1" customFormat="1" x14ac:dyDescent="0.2">
      <c r="G93" s="612"/>
    </row>
    <row r="94" spans="7:7" s="1" customFormat="1" x14ac:dyDescent="0.2">
      <c r="G94" s="612"/>
    </row>
    <row r="95" spans="7:7" s="1" customFormat="1" x14ac:dyDescent="0.2">
      <c r="G95" s="612"/>
    </row>
    <row r="96" spans="7:7" s="1" customFormat="1" x14ac:dyDescent="0.2">
      <c r="G96" s="612"/>
    </row>
    <row r="97" spans="7:7" s="1" customFormat="1" x14ac:dyDescent="0.2">
      <c r="G97" s="612"/>
    </row>
    <row r="98" spans="7:7" s="1" customFormat="1" x14ac:dyDescent="0.2">
      <c r="G98" s="612"/>
    </row>
    <row r="99" spans="7:7" s="1" customFormat="1" x14ac:dyDescent="0.2">
      <c r="G99" s="612"/>
    </row>
    <row r="100" spans="7:7" s="1" customFormat="1" x14ac:dyDescent="0.2">
      <c r="G100" s="612"/>
    </row>
    <row r="101" spans="7:7" s="1" customFormat="1" x14ac:dyDescent="0.2">
      <c r="G101" s="612"/>
    </row>
    <row r="102" spans="7:7" s="1" customFormat="1" x14ac:dyDescent="0.2">
      <c r="G102" s="612"/>
    </row>
    <row r="103" spans="7:7" s="1" customFormat="1" x14ac:dyDescent="0.2">
      <c r="G103" s="612"/>
    </row>
    <row r="104" spans="7:7" s="1" customFormat="1" x14ac:dyDescent="0.2">
      <c r="G104" s="612"/>
    </row>
    <row r="105" spans="7:7" s="1" customFormat="1" x14ac:dyDescent="0.2">
      <c r="G105" s="612"/>
    </row>
    <row r="106" spans="7:7" s="1" customFormat="1" x14ac:dyDescent="0.2">
      <c r="G106" s="612"/>
    </row>
    <row r="107" spans="7:7" s="1" customFormat="1" x14ac:dyDescent="0.2">
      <c r="G107" s="612"/>
    </row>
    <row r="108" spans="7:7" s="1" customFormat="1" x14ac:dyDescent="0.2">
      <c r="G108" s="612"/>
    </row>
    <row r="109" spans="7:7" s="1" customFormat="1" x14ac:dyDescent="0.2">
      <c r="G109" s="612"/>
    </row>
    <row r="110" spans="7:7" s="1" customFormat="1" x14ac:dyDescent="0.2">
      <c r="G110" s="612"/>
    </row>
    <row r="111" spans="7:7" s="1" customFormat="1" x14ac:dyDescent="0.2">
      <c r="G111" s="612"/>
    </row>
    <row r="112" spans="7:7" s="1" customFormat="1" x14ac:dyDescent="0.2">
      <c r="G112" s="612"/>
    </row>
    <row r="113" spans="7:7" s="1" customFormat="1" x14ac:dyDescent="0.2">
      <c r="G113" s="612"/>
    </row>
    <row r="114" spans="7:7" s="1" customFormat="1" x14ac:dyDescent="0.2">
      <c r="G114" s="612"/>
    </row>
    <row r="115" spans="7:7" s="1" customFormat="1" x14ac:dyDescent="0.2">
      <c r="G115" s="612"/>
    </row>
    <row r="116" spans="7:7" s="1" customFormat="1" x14ac:dyDescent="0.2">
      <c r="G116" s="612"/>
    </row>
    <row r="117" spans="7:7" s="1" customFormat="1" x14ac:dyDescent="0.2">
      <c r="G117" s="612"/>
    </row>
    <row r="118" spans="7:7" s="1" customFormat="1" x14ac:dyDescent="0.2">
      <c r="G118" s="612"/>
    </row>
    <row r="119" spans="7:7" s="1" customFormat="1" x14ac:dyDescent="0.2">
      <c r="G119" s="612"/>
    </row>
    <row r="120" spans="7:7" s="1" customFormat="1" x14ac:dyDescent="0.2">
      <c r="G120" s="612"/>
    </row>
    <row r="121" spans="7:7" s="1" customFormat="1" x14ac:dyDescent="0.2">
      <c r="G121" s="612"/>
    </row>
    <row r="122" spans="7:7" s="1" customFormat="1" x14ac:dyDescent="0.2">
      <c r="G122" s="612"/>
    </row>
    <row r="123" spans="7:7" s="1" customFormat="1" x14ac:dyDescent="0.2">
      <c r="G123" s="612"/>
    </row>
    <row r="124" spans="7:7" s="1" customFormat="1" x14ac:dyDescent="0.2">
      <c r="G124" s="612"/>
    </row>
    <row r="125" spans="7:7" s="1" customFormat="1" x14ac:dyDescent="0.2">
      <c r="G125" s="612"/>
    </row>
    <row r="126" spans="7:7" s="1" customFormat="1" x14ac:dyDescent="0.2">
      <c r="G126" s="612"/>
    </row>
    <row r="127" spans="7:7" s="1" customFormat="1" x14ac:dyDescent="0.2">
      <c r="G127" s="612"/>
    </row>
    <row r="128" spans="7:7" s="1" customFormat="1" x14ac:dyDescent="0.2">
      <c r="G128" s="612"/>
    </row>
    <row r="129" spans="7:7" s="1" customFormat="1" x14ac:dyDescent="0.2">
      <c r="G129" s="612"/>
    </row>
    <row r="130" spans="7:7" s="1" customFormat="1" x14ac:dyDescent="0.2">
      <c r="G130" s="612"/>
    </row>
    <row r="131" spans="7:7" s="1" customFormat="1" x14ac:dyDescent="0.2">
      <c r="G131" s="612"/>
    </row>
    <row r="132" spans="7:7" s="1" customFormat="1" x14ac:dyDescent="0.2">
      <c r="G132" s="612"/>
    </row>
    <row r="133" spans="7:7" s="1" customFormat="1" x14ac:dyDescent="0.2">
      <c r="G133" s="612"/>
    </row>
    <row r="134" spans="7:7" s="1" customFormat="1" x14ac:dyDescent="0.2">
      <c r="G134" s="612"/>
    </row>
    <row r="135" spans="7:7" s="1" customFormat="1" x14ac:dyDescent="0.2">
      <c r="G135" s="612"/>
    </row>
    <row r="136" spans="7:7" s="1" customFormat="1" x14ac:dyDescent="0.2">
      <c r="G136" s="612"/>
    </row>
    <row r="137" spans="7:7" s="1" customFormat="1" x14ac:dyDescent="0.2">
      <c r="G137" s="612"/>
    </row>
    <row r="138" spans="7:7" s="1" customFormat="1" x14ac:dyDescent="0.2">
      <c r="G138" s="612"/>
    </row>
    <row r="139" spans="7:7" s="1" customFormat="1" x14ac:dyDescent="0.2">
      <c r="G139" s="612"/>
    </row>
    <row r="140" spans="7:7" s="1" customFormat="1" x14ac:dyDescent="0.2">
      <c r="G140" s="612"/>
    </row>
    <row r="141" spans="7:7" s="1" customFormat="1" x14ac:dyDescent="0.2">
      <c r="G141" s="612"/>
    </row>
    <row r="142" spans="7:7" s="1" customFormat="1" x14ac:dyDescent="0.2">
      <c r="G142" s="612"/>
    </row>
    <row r="143" spans="7:7" s="1" customFormat="1" x14ac:dyDescent="0.2">
      <c r="G143" s="612"/>
    </row>
    <row r="144" spans="7:7" s="1" customFormat="1" x14ac:dyDescent="0.2">
      <c r="G144" s="612"/>
    </row>
    <row r="145" spans="7:7" s="1" customFormat="1" x14ac:dyDescent="0.2">
      <c r="G145" s="612"/>
    </row>
    <row r="146" spans="7:7" s="1" customFormat="1" x14ac:dyDescent="0.2">
      <c r="G146" s="612"/>
    </row>
    <row r="147" spans="7:7" s="1" customFormat="1" x14ac:dyDescent="0.2">
      <c r="G147" s="612"/>
    </row>
    <row r="148" spans="7:7" s="1" customFormat="1" x14ac:dyDescent="0.2">
      <c r="G148" s="612"/>
    </row>
    <row r="149" spans="7:7" s="1" customFormat="1" x14ac:dyDescent="0.2">
      <c r="G149" s="612"/>
    </row>
    <row r="150" spans="7:7" s="1" customFormat="1" x14ac:dyDescent="0.2">
      <c r="G150" s="612"/>
    </row>
    <row r="151" spans="7:7" s="1" customFormat="1" x14ac:dyDescent="0.2">
      <c r="G151" s="612"/>
    </row>
    <row r="152" spans="7:7" s="1" customFormat="1" x14ac:dyDescent="0.2">
      <c r="G152" s="612"/>
    </row>
    <row r="153" spans="7:7" s="1" customFormat="1" x14ac:dyDescent="0.2">
      <c r="G153" s="612"/>
    </row>
    <row r="154" spans="7:7" s="1" customFormat="1" x14ac:dyDescent="0.2">
      <c r="G154" s="612"/>
    </row>
    <row r="155" spans="7:7" s="1" customFormat="1" x14ac:dyDescent="0.2">
      <c r="G155" s="612"/>
    </row>
    <row r="156" spans="7:7" s="1" customFormat="1" x14ac:dyDescent="0.2">
      <c r="G156" s="612"/>
    </row>
    <row r="157" spans="7:7" s="1" customFormat="1" x14ac:dyDescent="0.2">
      <c r="G157" s="612"/>
    </row>
    <row r="158" spans="7:7" s="1" customFormat="1" x14ac:dyDescent="0.2">
      <c r="G158" s="612"/>
    </row>
    <row r="159" spans="7:7" s="1" customFormat="1" x14ac:dyDescent="0.2">
      <c r="G159" s="612"/>
    </row>
    <row r="160" spans="7:7" s="1" customFormat="1" x14ac:dyDescent="0.2">
      <c r="G160" s="612"/>
    </row>
    <row r="161" spans="7:7" s="1" customFormat="1" x14ac:dyDescent="0.2">
      <c r="G161" s="612"/>
    </row>
    <row r="162" spans="7:7" s="1" customFormat="1" x14ac:dyDescent="0.2">
      <c r="G162" s="612"/>
    </row>
    <row r="163" spans="7:7" s="1" customFormat="1" x14ac:dyDescent="0.2">
      <c r="G163" s="612"/>
    </row>
    <row r="164" spans="7:7" s="1" customFormat="1" x14ac:dyDescent="0.2">
      <c r="G164" s="612"/>
    </row>
    <row r="165" spans="7:7" s="1" customFormat="1" x14ac:dyDescent="0.2">
      <c r="G165" s="612"/>
    </row>
    <row r="166" spans="7:7" s="1" customFormat="1" x14ac:dyDescent="0.2">
      <c r="G166" s="612"/>
    </row>
    <row r="167" spans="7:7" s="1" customFormat="1" x14ac:dyDescent="0.2">
      <c r="G167" s="612"/>
    </row>
    <row r="168" spans="7:7" s="1" customFormat="1" x14ac:dyDescent="0.2">
      <c r="G168" s="612"/>
    </row>
    <row r="169" spans="7:7" s="1" customFormat="1" x14ac:dyDescent="0.2">
      <c r="G169" s="612"/>
    </row>
    <row r="170" spans="7:7" s="1" customFormat="1" x14ac:dyDescent="0.2">
      <c r="G170" s="612"/>
    </row>
    <row r="171" spans="7:7" s="1" customFormat="1" x14ac:dyDescent="0.2">
      <c r="G171" s="612"/>
    </row>
    <row r="172" spans="7:7" s="1" customFormat="1" x14ac:dyDescent="0.2">
      <c r="G172" s="612"/>
    </row>
    <row r="173" spans="7:7" s="1" customFormat="1" x14ac:dyDescent="0.2">
      <c r="G173" s="612"/>
    </row>
    <row r="174" spans="7:7" s="1" customFormat="1" x14ac:dyDescent="0.2">
      <c r="G174" s="612"/>
    </row>
    <row r="175" spans="7:7" s="1" customFormat="1" x14ac:dyDescent="0.2">
      <c r="G175" s="612"/>
    </row>
    <row r="176" spans="7:7" s="1" customFormat="1" x14ac:dyDescent="0.2">
      <c r="G176" s="612"/>
    </row>
    <row r="177" spans="7:7" s="1" customFormat="1" x14ac:dyDescent="0.2">
      <c r="G177" s="612"/>
    </row>
    <row r="178" spans="7:7" s="1" customFormat="1" x14ac:dyDescent="0.2">
      <c r="G178" s="612"/>
    </row>
    <row r="179" spans="7:7" s="1" customFormat="1" x14ac:dyDescent="0.2">
      <c r="G179" s="612"/>
    </row>
    <row r="180" spans="7:7" s="1" customFormat="1" x14ac:dyDescent="0.2">
      <c r="G180" s="612"/>
    </row>
    <row r="181" spans="7:7" s="1" customFormat="1" x14ac:dyDescent="0.2">
      <c r="G181" s="612"/>
    </row>
    <row r="182" spans="7:7" s="1" customFormat="1" x14ac:dyDescent="0.2">
      <c r="G182" s="612"/>
    </row>
    <row r="183" spans="7:7" s="1" customFormat="1" x14ac:dyDescent="0.2">
      <c r="G183" s="612"/>
    </row>
    <row r="184" spans="7:7" s="1" customFormat="1" x14ac:dyDescent="0.2">
      <c r="G184" s="612"/>
    </row>
    <row r="185" spans="7:7" s="1" customFormat="1" x14ac:dyDescent="0.2">
      <c r="G185" s="612"/>
    </row>
    <row r="186" spans="7:7" s="1" customFormat="1" x14ac:dyDescent="0.2">
      <c r="G186" s="612"/>
    </row>
    <row r="187" spans="7:7" s="1" customFormat="1" x14ac:dyDescent="0.2">
      <c r="G187" s="612"/>
    </row>
    <row r="188" spans="7:7" s="1" customFormat="1" x14ac:dyDescent="0.2">
      <c r="G188" s="612"/>
    </row>
    <row r="189" spans="7:7" s="1" customFormat="1" x14ac:dyDescent="0.2">
      <c r="G189" s="612"/>
    </row>
    <row r="190" spans="7:7" s="1" customFormat="1" x14ac:dyDescent="0.2">
      <c r="G190" s="612"/>
    </row>
    <row r="191" spans="7:7" s="1" customFormat="1" x14ac:dyDescent="0.2">
      <c r="G191" s="612"/>
    </row>
    <row r="192" spans="7:7" s="1" customFormat="1" x14ac:dyDescent="0.2">
      <c r="G192" s="612"/>
    </row>
    <row r="193" spans="7:7" s="1" customFormat="1" x14ac:dyDescent="0.2">
      <c r="G193" s="612"/>
    </row>
    <row r="194" spans="7:7" s="1" customFormat="1" x14ac:dyDescent="0.2">
      <c r="G194" s="612"/>
    </row>
    <row r="195" spans="7:7" s="1" customFormat="1" x14ac:dyDescent="0.2">
      <c r="G195" s="612"/>
    </row>
    <row r="196" spans="7:7" s="1" customFormat="1" x14ac:dyDescent="0.2">
      <c r="G196" s="612"/>
    </row>
    <row r="197" spans="7:7" s="1" customFormat="1" x14ac:dyDescent="0.2">
      <c r="G197" s="612"/>
    </row>
    <row r="198" spans="7:7" s="1" customFormat="1" x14ac:dyDescent="0.2">
      <c r="G198" s="612"/>
    </row>
    <row r="199" spans="7:7" s="1" customFormat="1" x14ac:dyDescent="0.2">
      <c r="G199" s="612"/>
    </row>
    <row r="200" spans="7:7" s="1" customFormat="1" x14ac:dyDescent="0.2">
      <c r="G200" s="612"/>
    </row>
    <row r="201" spans="7:7" s="1" customFormat="1" x14ac:dyDescent="0.2">
      <c r="G201" s="612"/>
    </row>
    <row r="202" spans="7:7" s="1" customFormat="1" x14ac:dyDescent="0.2">
      <c r="G202" s="612"/>
    </row>
    <row r="203" spans="7:7" s="1" customFormat="1" x14ac:dyDescent="0.2">
      <c r="G203" s="612"/>
    </row>
    <row r="204" spans="7:7" s="1" customFormat="1" x14ac:dyDescent="0.2">
      <c r="G204" s="612"/>
    </row>
    <row r="205" spans="7:7" s="1" customFormat="1" x14ac:dyDescent="0.2">
      <c r="G205" s="612"/>
    </row>
    <row r="206" spans="7:7" s="1" customFormat="1" x14ac:dyDescent="0.2">
      <c r="G206" s="612"/>
    </row>
    <row r="207" spans="7:7" s="1" customFormat="1" x14ac:dyDescent="0.2">
      <c r="G207" s="612"/>
    </row>
    <row r="208" spans="7:7" s="1" customFormat="1" x14ac:dyDescent="0.2">
      <c r="G208" s="612"/>
    </row>
    <row r="209" spans="7:7" s="1" customFormat="1" x14ac:dyDescent="0.2">
      <c r="G209" s="612"/>
    </row>
    <row r="210" spans="7:7" s="1" customFormat="1" x14ac:dyDescent="0.2">
      <c r="G210" s="612"/>
    </row>
    <row r="211" spans="7:7" s="1" customFormat="1" x14ac:dyDescent="0.2">
      <c r="G211" s="612"/>
    </row>
    <row r="212" spans="7:7" s="1" customFormat="1" x14ac:dyDescent="0.2">
      <c r="G212" s="612"/>
    </row>
    <row r="213" spans="7:7" s="1" customFormat="1" x14ac:dyDescent="0.2">
      <c r="G213" s="612"/>
    </row>
    <row r="214" spans="7:7" s="1" customFormat="1" x14ac:dyDescent="0.2">
      <c r="G214" s="612"/>
    </row>
    <row r="215" spans="7:7" s="1" customFormat="1" x14ac:dyDescent="0.2">
      <c r="G215" s="612"/>
    </row>
    <row r="216" spans="7:7" s="1" customFormat="1" x14ac:dyDescent="0.2">
      <c r="G216" s="612"/>
    </row>
    <row r="217" spans="7:7" s="1" customFormat="1" x14ac:dyDescent="0.2">
      <c r="G217" s="612"/>
    </row>
    <row r="218" spans="7:7" s="1" customFormat="1" x14ac:dyDescent="0.2">
      <c r="G218" s="612"/>
    </row>
    <row r="219" spans="7:7" s="1" customFormat="1" x14ac:dyDescent="0.2">
      <c r="G219" s="612"/>
    </row>
    <row r="220" spans="7:7" s="1" customFormat="1" x14ac:dyDescent="0.2">
      <c r="G220" s="612"/>
    </row>
    <row r="221" spans="7:7" s="1" customFormat="1" x14ac:dyDescent="0.2">
      <c r="G221" s="612"/>
    </row>
    <row r="222" spans="7:7" s="1" customFormat="1" x14ac:dyDescent="0.2">
      <c r="G222" s="612"/>
    </row>
    <row r="223" spans="7:7" s="1" customFormat="1" x14ac:dyDescent="0.2">
      <c r="G223" s="612"/>
    </row>
    <row r="224" spans="7:7" s="1" customFormat="1" x14ac:dyDescent="0.2">
      <c r="G224" s="612"/>
    </row>
    <row r="225" spans="7:7" s="1" customFormat="1" x14ac:dyDescent="0.2">
      <c r="G225" s="612"/>
    </row>
    <row r="226" spans="7:7" s="1" customFormat="1" x14ac:dyDescent="0.2">
      <c r="G226" s="612"/>
    </row>
    <row r="227" spans="7:7" s="1" customFormat="1" x14ac:dyDescent="0.2">
      <c r="G227" s="612"/>
    </row>
    <row r="228" spans="7:7" s="1" customFormat="1" x14ac:dyDescent="0.2">
      <c r="G228" s="612"/>
    </row>
    <row r="229" spans="7:7" s="1" customFormat="1" x14ac:dyDescent="0.2">
      <c r="G229" s="612"/>
    </row>
    <row r="230" spans="7:7" s="1" customFormat="1" x14ac:dyDescent="0.2">
      <c r="G230" s="612"/>
    </row>
    <row r="231" spans="7:7" s="1" customFormat="1" x14ac:dyDescent="0.2">
      <c r="G231" s="612"/>
    </row>
    <row r="232" spans="7:7" s="1" customFormat="1" x14ac:dyDescent="0.2">
      <c r="G232" s="612"/>
    </row>
    <row r="233" spans="7:7" s="1" customFormat="1" x14ac:dyDescent="0.2">
      <c r="G233" s="612"/>
    </row>
    <row r="234" spans="7:7" s="1" customFormat="1" x14ac:dyDescent="0.2">
      <c r="G234" s="612"/>
    </row>
    <row r="235" spans="7:7" s="1" customFormat="1" x14ac:dyDescent="0.2">
      <c r="G235" s="612"/>
    </row>
    <row r="236" spans="7:7" s="1" customFormat="1" x14ac:dyDescent="0.2">
      <c r="G236" s="612"/>
    </row>
    <row r="237" spans="7:7" s="1" customFormat="1" x14ac:dyDescent="0.2">
      <c r="G237" s="612"/>
    </row>
    <row r="238" spans="7:7" s="1" customFormat="1" x14ac:dyDescent="0.2">
      <c r="G238" s="612"/>
    </row>
    <row r="239" spans="7:7" s="1" customFormat="1" x14ac:dyDescent="0.2">
      <c r="G239" s="612"/>
    </row>
    <row r="240" spans="7:7" s="1" customFormat="1" x14ac:dyDescent="0.2">
      <c r="G240" s="612"/>
    </row>
    <row r="241" spans="7:7" s="1" customFormat="1" x14ac:dyDescent="0.2">
      <c r="G241" s="612"/>
    </row>
    <row r="242" spans="7:7" s="1" customFormat="1" x14ac:dyDescent="0.2">
      <c r="G242" s="612"/>
    </row>
    <row r="243" spans="7:7" s="1" customFormat="1" x14ac:dyDescent="0.2">
      <c r="G243" s="612"/>
    </row>
    <row r="244" spans="7:7" s="1" customFormat="1" x14ac:dyDescent="0.2">
      <c r="G244" s="612"/>
    </row>
    <row r="245" spans="7:7" s="1" customFormat="1" x14ac:dyDescent="0.2">
      <c r="G245" s="612"/>
    </row>
    <row r="246" spans="7:7" s="1" customFormat="1" x14ac:dyDescent="0.2">
      <c r="G246" s="612"/>
    </row>
    <row r="247" spans="7:7" s="1" customFormat="1" x14ac:dyDescent="0.2">
      <c r="G247" s="612"/>
    </row>
    <row r="248" spans="7:7" s="1" customFormat="1" x14ac:dyDescent="0.2">
      <c r="G248" s="612"/>
    </row>
    <row r="249" spans="7:7" s="1" customFormat="1" x14ac:dyDescent="0.2">
      <c r="G249" s="612"/>
    </row>
    <row r="250" spans="7:7" s="1" customFormat="1" x14ac:dyDescent="0.2">
      <c r="G250" s="612"/>
    </row>
    <row r="251" spans="7:7" s="1" customFormat="1" x14ac:dyDescent="0.2">
      <c r="G251" s="612"/>
    </row>
    <row r="252" spans="7:7" s="1" customFormat="1" x14ac:dyDescent="0.2">
      <c r="G252" s="612"/>
    </row>
    <row r="253" spans="7:7" s="1" customFormat="1" x14ac:dyDescent="0.2">
      <c r="G253" s="612"/>
    </row>
    <row r="254" spans="7:7" s="1" customFormat="1" x14ac:dyDescent="0.2">
      <c r="G254" s="612"/>
    </row>
    <row r="255" spans="7:7" s="1" customFormat="1" x14ac:dyDescent="0.2">
      <c r="G255" s="612"/>
    </row>
    <row r="256" spans="7:7" s="1" customFormat="1" x14ac:dyDescent="0.2">
      <c r="G256" s="612"/>
    </row>
    <row r="257" spans="7:7" s="1" customFormat="1" x14ac:dyDescent="0.2">
      <c r="G257" s="612"/>
    </row>
    <row r="258" spans="7:7" s="1" customFormat="1" x14ac:dyDescent="0.2">
      <c r="G258" s="612"/>
    </row>
    <row r="259" spans="7:7" s="1" customFormat="1" x14ac:dyDescent="0.2">
      <c r="G259" s="612"/>
    </row>
    <row r="260" spans="7:7" s="1" customFormat="1" x14ac:dyDescent="0.2">
      <c r="G260" s="612"/>
    </row>
    <row r="261" spans="7:7" s="1" customFormat="1" x14ac:dyDescent="0.2">
      <c r="G261" s="612"/>
    </row>
    <row r="262" spans="7:7" s="1" customFormat="1" x14ac:dyDescent="0.2">
      <c r="G262" s="612"/>
    </row>
    <row r="263" spans="7:7" s="1" customFormat="1" x14ac:dyDescent="0.2">
      <c r="G263" s="612"/>
    </row>
    <row r="264" spans="7:7" s="1" customFormat="1" x14ac:dyDescent="0.2">
      <c r="G264" s="612"/>
    </row>
    <row r="265" spans="7:7" s="1" customFormat="1" x14ac:dyDescent="0.2">
      <c r="G265" s="612"/>
    </row>
    <row r="266" spans="7:7" s="1" customFormat="1" x14ac:dyDescent="0.2">
      <c r="G266" s="612"/>
    </row>
    <row r="267" spans="7:7" s="1" customFormat="1" x14ac:dyDescent="0.2">
      <c r="G267" s="612"/>
    </row>
    <row r="268" spans="7:7" s="1" customFormat="1" x14ac:dyDescent="0.2">
      <c r="G268" s="612"/>
    </row>
    <row r="269" spans="7:7" s="1" customFormat="1" x14ac:dyDescent="0.2">
      <c r="G269" s="612"/>
    </row>
    <row r="270" spans="7:7" s="1" customFormat="1" x14ac:dyDescent="0.2">
      <c r="G270" s="612"/>
    </row>
    <row r="271" spans="7:7" s="1" customFormat="1" x14ac:dyDescent="0.2">
      <c r="G271" s="612"/>
    </row>
    <row r="272" spans="7:7" s="1" customFormat="1" x14ac:dyDescent="0.2">
      <c r="G272" s="612"/>
    </row>
    <row r="273" spans="7:7" s="1" customFormat="1" x14ac:dyDescent="0.2">
      <c r="G273" s="612"/>
    </row>
    <row r="274" spans="7:7" s="1" customFormat="1" x14ac:dyDescent="0.2">
      <c r="G274" s="612"/>
    </row>
    <row r="275" spans="7:7" s="1" customFormat="1" x14ac:dyDescent="0.2">
      <c r="G275" s="612"/>
    </row>
    <row r="276" spans="7:7" s="1" customFormat="1" x14ac:dyDescent="0.2">
      <c r="G276" s="612"/>
    </row>
    <row r="277" spans="7:7" s="1" customFormat="1" x14ac:dyDescent="0.2">
      <c r="G277" s="612"/>
    </row>
    <row r="278" spans="7:7" s="1" customFormat="1" x14ac:dyDescent="0.2">
      <c r="G278" s="612"/>
    </row>
    <row r="279" spans="7:7" s="1" customFormat="1" x14ac:dyDescent="0.2">
      <c r="G279" s="612"/>
    </row>
    <row r="280" spans="7:7" s="1" customFormat="1" x14ac:dyDescent="0.2">
      <c r="G280" s="612"/>
    </row>
    <row r="281" spans="7:7" s="1" customFormat="1" x14ac:dyDescent="0.2">
      <c r="G281" s="612"/>
    </row>
    <row r="282" spans="7:7" s="1" customFormat="1" x14ac:dyDescent="0.2">
      <c r="G282" s="612"/>
    </row>
    <row r="283" spans="7:7" s="1" customFormat="1" x14ac:dyDescent="0.2">
      <c r="G283" s="612"/>
    </row>
    <row r="284" spans="7:7" s="1" customFormat="1" x14ac:dyDescent="0.2">
      <c r="G284" s="612"/>
    </row>
    <row r="285" spans="7:7" s="1" customFormat="1" x14ac:dyDescent="0.2">
      <c r="G285" s="612"/>
    </row>
    <row r="286" spans="7:7" s="1" customFormat="1" x14ac:dyDescent="0.2">
      <c r="G286" s="612"/>
    </row>
    <row r="287" spans="7:7" s="1" customFormat="1" x14ac:dyDescent="0.2">
      <c r="G287" s="612"/>
    </row>
    <row r="288" spans="7:7" s="1" customFormat="1" x14ac:dyDescent="0.2">
      <c r="G288" s="612"/>
    </row>
    <row r="289" spans="7:7" s="1" customFormat="1" x14ac:dyDescent="0.2">
      <c r="G289" s="612"/>
    </row>
    <row r="290" spans="7:7" s="1" customFormat="1" x14ac:dyDescent="0.2">
      <c r="G290" s="612"/>
    </row>
    <row r="291" spans="7:7" s="1" customFormat="1" x14ac:dyDescent="0.2">
      <c r="G291" s="612"/>
    </row>
    <row r="292" spans="7:7" s="1" customFormat="1" x14ac:dyDescent="0.2">
      <c r="G292" s="612"/>
    </row>
    <row r="293" spans="7:7" s="1" customFormat="1" x14ac:dyDescent="0.2">
      <c r="G293" s="612"/>
    </row>
    <row r="294" spans="7:7" s="1" customFormat="1" x14ac:dyDescent="0.2">
      <c r="G294" s="612"/>
    </row>
    <row r="295" spans="7:7" s="1" customFormat="1" x14ac:dyDescent="0.2">
      <c r="G295" s="612"/>
    </row>
    <row r="296" spans="7:7" s="1" customFormat="1" x14ac:dyDescent="0.2">
      <c r="G296" s="612"/>
    </row>
    <row r="297" spans="7:7" s="1" customFormat="1" x14ac:dyDescent="0.2">
      <c r="G297" s="612"/>
    </row>
    <row r="298" spans="7:7" s="1" customFormat="1" x14ac:dyDescent="0.2">
      <c r="G298" s="612"/>
    </row>
    <row r="299" spans="7:7" s="1" customFormat="1" x14ac:dyDescent="0.2">
      <c r="G299" s="612"/>
    </row>
    <row r="300" spans="7:7" s="1" customFormat="1" x14ac:dyDescent="0.2">
      <c r="G300" s="612"/>
    </row>
    <row r="301" spans="7:7" s="1" customFormat="1" x14ac:dyDescent="0.2">
      <c r="G301" s="612"/>
    </row>
    <row r="302" spans="7:7" s="1" customFormat="1" x14ac:dyDescent="0.2">
      <c r="G302" s="612"/>
    </row>
    <row r="303" spans="7:7" s="1" customFormat="1" x14ac:dyDescent="0.2">
      <c r="G303" s="612"/>
    </row>
    <row r="304" spans="7:7" s="1" customFormat="1" x14ac:dyDescent="0.2">
      <c r="G304" s="612"/>
    </row>
    <row r="305" spans="7:7" s="1" customFormat="1" x14ac:dyDescent="0.2">
      <c r="G305" s="612"/>
    </row>
    <row r="306" spans="7:7" s="1" customFormat="1" x14ac:dyDescent="0.2">
      <c r="G306" s="612"/>
    </row>
    <row r="307" spans="7:7" s="1" customFormat="1" x14ac:dyDescent="0.2">
      <c r="G307" s="612"/>
    </row>
    <row r="308" spans="7:7" s="1" customFormat="1" x14ac:dyDescent="0.2">
      <c r="G308" s="612"/>
    </row>
    <row r="309" spans="7:7" s="1" customFormat="1" x14ac:dyDescent="0.2">
      <c r="G309" s="612"/>
    </row>
    <row r="310" spans="7:7" s="1" customFormat="1" x14ac:dyDescent="0.2">
      <c r="G310" s="612"/>
    </row>
    <row r="311" spans="7:7" s="1" customFormat="1" x14ac:dyDescent="0.2">
      <c r="G311" s="612"/>
    </row>
    <row r="312" spans="7:7" s="1" customFormat="1" x14ac:dyDescent="0.2">
      <c r="G312" s="612"/>
    </row>
    <row r="313" spans="7:7" s="1" customFormat="1" x14ac:dyDescent="0.2">
      <c r="G313" s="612"/>
    </row>
    <row r="314" spans="7:7" s="1" customFormat="1" x14ac:dyDescent="0.2">
      <c r="G314" s="612"/>
    </row>
    <row r="315" spans="7:7" s="1" customFormat="1" x14ac:dyDescent="0.2">
      <c r="G315" s="612"/>
    </row>
    <row r="316" spans="7:7" s="1" customFormat="1" x14ac:dyDescent="0.2">
      <c r="G316" s="612"/>
    </row>
    <row r="317" spans="7:7" s="1" customFormat="1" x14ac:dyDescent="0.2">
      <c r="G317" s="612"/>
    </row>
    <row r="318" spans="7:7" s="1" customFormat="1" x14ac:dyDescent="0.2">
      <c r="G318" s="612"/>
    </row>
    <row r="319" spans="7:7" s="1" customFormat="1" x14ac:dyDescent="0.2">
      <c r="G319" s="612"/>
    </row>
    <row r="320" spans="7:7" s="1" customFormat="1" x14ac:dyDescent="0.2">
      <c r="G320" s="612"/>
    </row>
    <row r="321" spans="7:7" s="1" customFormat="1" x14ac:dyDescent="0.2">
      <c r="G321" s="612"/>
    </row>
    <row r="322" spans="7:7" s="1" customFormat="1" x14ac:dyDescent="0.2">
      <c r="G322" s="612"/>
    </row>
    <row r="323" spans="7:7" s="1" customFormat="1" x14ac:dyDescent="0.2">
      <c r="G323" s="612"/>
    </row>
    <row r="324" spans="7:7" s="1" customFormat="1" x14ac:dyDescent="0.2">
      <c r="G324" s="612"/>
    </row>
    <row r="325" spans="7:7" s="1" customFormat="1" x14ac:dyDescent="0.2">
      <c r="G325" s="612"/>
    </row>
    <row r="326" spans="7:7" s="1" customFormat="1" x14ac:dyDescent="0.2">
      <c r="G326" s="612"/>
    </row>
    <row r="327" spans="7:7" s="1" customFormat="1" x14ac:dyDescent="0.2">
      <c r="G327" s="612"/>
    </row>
    <row r="328" spans="7:7" s="1" customFormat="1" x14ac:dyDescent="0.2">
      <c r="G328" s="612"/>
    </row>
    <row r="329" spans="7:7" s="1" customFormat="1" x14ac:dyDescent="0.2">
      <c r="G329" s="612"/>
    </row>
  </sheetData>
  <mergeCells count="6">
    <mergeCell ref="A1:G2"/>
    <mergeCell ref="C3:D3"/>
    <mergeCell ref="E3:F3"/>
    <mergeCell ref="A3:A4"/>
    <mergeCell ref="B3:B4"/>
    <mergeCell ref="G3:I3"/>
  </mergeCells>
  <conditionalFormatting sqref="C39:C44">
    <cfRule type="cellIs" dxfId="58" priority="30" operator="between">
      <formula>0.049</formula>
      <formula>0</formula>
    </cfRule>
  </conditionalFormatting>
  <conditionalFormatting sqref="D10 F10:H10">
    <cfRule type="cellIs" dxfId="57" priority="32" operator="between">
      <formula>0.049</formula>
      <formula>0</formula>
    </cfRule>
  </conditionalFormatting>
  <conditionalFormatting sqref="D23:D37 F34:H34">
    <cfRule type="cellIs" dxfId="56" priority="3" operator="between">
      <formula>0.049</formula>
      <formula>0</formula>
    </cfRule>
  </conditionalFormatting>
  <conditionalFormatting sqref="D39:D43 F39:F43 H39:H43">
    <cfRule type="cellIs" dxfId="55" priority="54" operator="between">
      <formula>0.049</formula>
      <formula>0</formula>
    </cfRule>
  </conditionalFormatting>
  <conditionalFormatting sqref="D23:H23 F23:F25 H23:H25 F26:H27 D28:H28 D30:H30">
    <cfRule type="cellIs" dxfId="54" priority="72" operator="between">
      <formula>0.049</formula>
      <formula>0</formula>
    </cfRule>
  </conditionalFormatting>
  <conditionalFormatting sqref="D39:H46">
    <cfRule type="cellIs" dxfId="53" priority="73" operator="between">
      <formula>0.00000001</formula>
      <formula>1</formula>
    </cfRule>
  </conditionalFormatting>
  <conditionalFormatting sqref="E23">
    <cfRule type="cellIs" dxfId="52" priority="43" operator="between">
      <formula>0.00000001</formula>
      <formula>1</formula>
    </cfRule>
  </conditionalFormatting>
  <conditionalFormatting sqref="E28">
    <cfRule type="cellIs" dxfId="51" priority="16" operator="between">
      <formula>0.00000001</formula>
      <formula>1</formula>
    </cfRule>
  </conditionalFormatting>
  <conditionalFormatting sqref="E30">
    <cfRule type="cellIs" dxfId="50" priority="14" operator="between">
      <formula>0.00000001</formula>
      <formula>1</formula>
    </cfRule>
  </conditionalFormatting>
  <conditionalFormatting sqref="E38">
    <cfRule type="cellIs" dxfId="49" priority="8" operator="between">
      <formula>0.00000001</formula>
      <formula>1</formula>
    </cfRule>
  </conditionalFormatting>
  <conditionalFormatting sqref="E33:G33">
    <cfRule type="cellIs" dxfId="48" priority="21" operator="between">
      <formula>0.00000001</formula>
      <formula>1</formula>
    </cfRule>
  </conditionalFormatting>
  <conditionalFormatting sqref="E39:G44">
    <cfRule type="cellIs" dxfId="47" priority="28" operator="between">
      <formula>0.049</formula>
      <formula>0</formula>
    </cfRule>
  </conditionalFormatting>
  <conditionalFormatting sqref="F28:F32 H28:H33">
    <cfRule type="cellIs" dxfId="46" priority="27" operator="between">
      <formula>0.049</formula>
      <formula>0</formula>
    </cfRule>
  </conditionalFormatting>
  <conditionalFormatting sqref="F35:F36 H35:H36">
    <cfRule type="cellIs" dxfId="45" priority="12" operator="between">
      <formula>0.049</formula>
      <formula>0</formula>
    </cfRule>
  </conditionalFormatting>
  <conditionalFormatting sqref="F37:H37 D38:H46">
    <cfRule type="cellIs" dxfId="44" priority="9" operator="between">
      <formula>0.049</formula>
      <formula>0</formula>
    </cfRule>
  </conditionalFormatting>
  <conditionalFormatting sqref="F39:H45">
    <cfRule type="cellIs" dxfId="43" priority="29" operator="between">
      <formula>0.049</formula>
      <formula>0</formula>
    </cfRule>
  </conditionalFormatting>
  <conditionalFormatting sqref="G23">
    <cfRule type="cellIs" dxfId="42" priority="42" operator="between">
      <formula>0.00000001</formula>
      <formula>1</formula>
    </cfRule>
  </conditionalFormatting>
  <conditionalFormatting sqref="G28">
    <cfRule type="cellIs" dxfId="41" priority="15" operator="between">
      <formula>0.00000001</formula>
      <formula>1</formula>
    </cfRule>
  </conditionalFormatting>
  <conditionalFormatting sqref="G30">
    <cfRule type="cellIs" dxfId="40" priority="13" operator="between">
      <formula>0.00000001</formula>
      <formula>1</formula>
    </cfRule>
  </conditionalFormatting>
  <conditionalFormatting sqref="G34">
    <cfRule type="cellIs" dxfId="39" priority="1" operator="between">
      <formula>0.00000001</formula>
      <formula>1</formula>
    </cfRule>
  </conditionalFormatting>
  <conditionalFormatting sqref="G37:G38">
    <cfRule type="cellIs" dxfId="38" priority="7" operator="between">
      <formula>0.00000001</formula>
      <formula>1</formula>
    </cfRule>
  </conditionalFormatting>
  <conditionalFormatting sqref="H39:H44">
    <cfRule type="cellIs" dxfId="37" priority="31" operator="between">
      <formula>0.000001</formula>
      <formula>0.0999999999</formula>
    </cfRule>
  </conditionalFormatting>
  <conditionalFormatting sqref="I7">
    <cfRule type="cellIs" dxfId="36" priority="38" operator="between">
      <formula>-0.5</formula>
      <formula>0.5</formula>
    </cfRule>
    <cfRule type="cellIs" dxfId="35" priority="39" operator="between">
      <formula>0</formula>
      <formula>0.49</formula>
    </cfRule>
  </conditionalFormatting>
  <conditionalFormatting sqref="I21">
    <cfRule type="cellIs" dxfId="34" priority="40" operator="between">
      <formula>-0.5</formula>
      <formula>0.5</formula>
    </cfRule>
    <cfRule type="cellIs" dxfId="33" priority="41"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3" t="s">
        <v>338</v>
      </c>
      <c r="B1" s="813"/>
      <c r="C1" s="813"/>
      <c r="D1" s="813"/>
      <c r="E1" s="813"/>
      <c r="F1" s="813"/>
      <c r="G1" s="1"/>
      <c r="H1" s="1"/>
      <c r="I1" s="1"/>
    </row>
    <row r="2" spans="1:12" x14ac:dyDescent="0.2">
      <c r="A2" s="814"/>
      <c r="B2" s="814"/>
      <c r="C2" s="814"/>
      <c r="D2" s="814"/>
      <c r="E2" s="814"/>
      <c r="F2" s="814"/>
      <c r="G2" s="10"/>
      <c r="H2" s="55" t="s">
        <v>463</v>
      </c>
      <c r="I2" s="1"/>
    </row>
    <row r="3" spans="1:12" x14ac:dyDescent="0.2">
      <c r="A3" s="11"/>
      <c r="B3" s="777">
        <f>INDICE!A3</f>
        <v>46053</v>
      </c>
      <c r="C3" s="778">
        <v>41671</v>
      </c>
      <c r="D3" s="778" t="s">
        <v>115</v>
      </c>
      <c r="E3" s="778"/>
      <c r="F3" s="778" t="s">
        <v>116</v>
      </c>
      <c r="G3" s="778"/>
      <c r="H3" s="778"/>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1859.5022200000001</v>
      </c>
      <c r="C5" s="662">
        <v>-25.840780789123237</v>
      </c>
      <c r="D5" s="226">
        <v>1859.5022200000001</v>
      </c>
      <c r="E5" s="227">
        <v>-25.840780789123237</v>
      </c>
      <c r="F5" s="226">
        <v>28058.362700000005</v>
      </c>
      <c r="G5" s="227">
        <v>22.321311312880812</v>
      </c>
      <c r="H5" s="227">
        <v>66.008750194361653</v>
      </c>
      <c r="I5" s="1"/>
    </row>
    <row r="6" spans="1:12" x14ac:dyDescent="0.2">
      <c r="A6" s="3" t="s">
        <v>328</v>
      </c>
      <c r="B6" s="706">
        <v>822</v>
      </c>
      <c r="C6" s="437">
        <v>22.321428571428573</v>
      </c>
      <c r="D6" s="429">
        <v>822</v>
      </c>
      <c r="E6" s="437">
        <v>22.321428571428573</v>
      </c>
      <c r="F6" s="429">
        <v>10525</v>
      </c>
      <c r="G6" s="437">
        <v>10.707899442516041</v>
      </c>
      <c r="H6" s="711">
        <v>24.760607139619598</v>
      </c>
      <c r="I6" s="1"/>
    </row>
    <row r="7" spans="1:12" x14ac:dyDescent="0.2">
      <c r="A7" s="3" t="s">
        <v>515</v>
      </c>
      <c r="B7" s="707">
        <v>941.07554000000005</v>
      </c>
      <c r="C7" s="437">
        <v>124.03076797748425</v>
      </c>
      <c r="D7" s="431">
        <v>941.07554000000005</v>
      </c>
      <c r="E7" s="437">
        <v>124.03076797748425</v>
      </c>
      <c r="F7" s="431">
        <v>5245.6833899999992</v>
      </c>
      <c r="G7" s="437">
        <v>34.084325256818673</v>
      </c>
      <c r="H7" s="712">
        <v>12.340741624571775</v>
      </c>
      <c r="I7" s="166"/>
      <c r="J7" s="166"/>
    </row>
    <row r="8" spans="1:12" x14ac:dyDescent="0.2">
      <c r="A8" s="3" t="s">
        <v>516</v>
      </c>
      <c r="B8" s="707">
        <v>96.42667999999999</v>
      </c>
      <c r="C8" s="437">
        <v>-93.187225529632855</v>
      </c>
      <c r="D8" s="431">
        <v>96.42667999999999</v>
      </c>
      <c r="E8" s="437">
        <v>-93.187225529632855</v>
      </c>
      <c r="F8" s="431">
        <v>12287.679310000005</v>
      </c>
      <c r="G8" s="437">
        <v>29.085572253361658</v>
      </c>
      <c r="H8" s="712">
        <v>28.907401430170275</v>
      </c>
      <c r="I8" s="166"/>
      <c r="J8" s="166"/>
    </row>
    <row r="9" spans="1:12" x14ac:dyDescent="0.2">
      <c r="A9" s="482" t="s">
        <v>640</v>
      </c>
      <c r="B9" s="411">
        <v>1929.9112299999997</v>
      </c>
      <c r="C9" s="413">
        <v>251.6236312078978</v>
      </c>
      <c r="D9" s="411">
        <v>1929.9112299999997</v>
      </c>
      <c r="E9" s="413">
        <v>251.6236312078978</v>
      </c>
      <c r="F9" s="411">
        <v>14448.672530000002</v>
      </c>
      <c r="G9" s="413">
        <v>7.745589503160387</v>
      </c>
      <c r="H9" s="413">
        <v>33.991249805638347</v>
      </c>
      <c r="I9" s="166"/>
      <c r="J9" s="166"/>
    </row>
    <row r="10" spans="1:12" x14ac:dyDescent="0.2">
      <c r="A10" s="3" t="s">
        <v>330</v>
      </c>
      <c r="B10" s="706">
        <v>254.87210999999999</v>
      </c>
      <c r="C10" s="437">
        <v>158.54347911208751</v>
      </c>
      <c r="D10" s="429">
        <v>254.87210999999999</v>
      </c>
      <c r="E10" s="437">
        <v>158.54347911208751</v>
      </c>
      <c r="F10" s="429">
        <v>4173.3388099999993</v>
      </c>
      <c r="G10" s="437">
        <v>29.247580991718614</v>
      </c>
      <c r="H10" s="712">
        <v>9.8179955092577238</v>
      </c>
      <c r="I10" s="166"/>
      <c r="J10" s="166"/>
    </row>
    <row r="11" spans="1:12" x14ac:dyDescent="0.2">
      <c r="A11" s="3" t="s">
        <v>331</v>
      </c>
      <c r="B11" s="707">
        <v>51.583569999999995</v>
      </c>
      <c r="C11" s="438">
        <v>-10.731485636430277</v>
      </c>
      <c r="D11" s="431">
        <v>51.583569999999995</v>
      </c>
      <c r="E11" s="437">
        <v>-10.731485636430277</v>
      </c>
      <c r="F11" s="431">
        <v>672.39874999999995</v>
      </c>
      <c r="G11" s="438">
        <v>-3.0214695202503341</v>
      </c>
      <c r="H11" s="701">
        <v>1.5818528541492916</v>
      </c>
      <c r="I11" s="1"/>
      <c r="J11" s="437"/>
      <c r="L11" s="437"/>
    </row>
    <row r="12" spans="1:12" x14ac:dyDescent="0.2">
      <c r="A12" s="3" t="s">
        <v>332</v>
      </c>
      <c r="B12" s="706">
        <v>362.59884999999997</v>
      </c>
      <c r="C12" s="437">
        <v>140.1075030786634</v>
      </c>
      <c r="D12" s="429">
        <v>362.59884999999997</v>
      </c>
      <c r="E12" s="437">
        <v>140.1075030786634</v>
      </c>
      <c r="F12" s="429">
        <v>3195.1881000000003</v>
      </c>
      <c r="G12" s="437">
        <v>119.40723705985516</v>
      </c>
      <c r="H12" s="712">
        <v>7.5168453473907455</v>
      </c>
      <c r="I12" s="166"/>
      <c r="J12" s="166"/>
    </row>
    <row r="13" spans="1:12" x14ac:dyDescent="0.2">
      <c r="A13" s="3" t="s">
        <v>333</v>
      </c>
      <c r="B13" s="710">
        <v>271.06180999999998</v>
      </c>
      <c r="C13" s="430">
        <v>12.959731912248884</v>
      </c>
      <c r="D13" s="429">
        <v>271.06180999999998</v>
      </c>
      <c r="E13" s="437">
        <v>12.959731912248884</v>
      </c>
      <c r="F13" s="429">
        <v>3450.8677900000002</v>
      </c>
      <c r="G13" s="437">
        <v>5.0651508508242182</v>
      </c>
      <c r="H13" s="701">
        <v>8.1183450488320492</v>
      </c>
      <c r="I13" s="166"/>
      <c r="J13" s="166"/>
    </row>
    <row r="14" spans="1:12" x14ac:dyDescent="0.2">
      <c r="A14" s="3" t="s">
        <v>334</v>
      </c>
      <c r="B14" s="706">
        <v>118.67867999999997</v>
      </c>
      <c r="C14" s="430">
        <v>7739.0092143069451</v>
      </c>
      <c r="D14" s="429">
        <v>118.67867999999997</v>
      </c>
      <c r="E14" s="438">
        <v>7739.0092143069451</v>
      </c>
      <c r="F14" s="429">
        <v>746.83760999999981</v>
      </c>
      <c r="G14" s="438">
        <v>-46.73083755862006</v>
      </c>
      <c r="H14" s="712">
        <v>1.7569741243042689</v>
      </c>
      <c r="I14" s="1"/>
      <c r="J14" s="166"/>
    </row>
    <row r="15" spans="1:12" x14ac:dyDescent="0.2">
      <c r="A15" s="3" t="s">
        <v>638</v>
      </c>
      <c r="B15" s="763">
        <v>0.32838999999999996</v>
      </c>
      <c r="C15" s="430" t="s">
        <v>142</v>
      </c>
      <c r="D15" s="96">
        <v>0.32838999999999996</v>
      </c>
      <c r="E15" s="438" t="s">
        <v>142</v>
      </c>
      <c r="F15" s="429">
        <v>11.581340000000003</v>
      </c>
      <c r="G15" s="438">
        <v>-98.992651932980337</v>
      </c>
      <c r="H15" s="701">
        <v>2.7245701652290937E-2</v>
      </c>
      <c r="I15" s="1"/>
      <c r="J15" s="166"/>
    </row>
    <row r="16" spans="1:12" x14ac:dyDescent="0.2">
      <c r="A16" s="3" t="s">
        <v>335</v>
      </c>
      <c r="B16" s="706">
        <v>870.7878199999999</v>
      </c>
      <c r="C16" s="495" t="s">
        <v>142</v>
      </c>
      <c r="D16" s="429">
        <v>870.7878199999999</v>
      </c>
      <c r="E16" s="495" t="s">
        <v>142</v>
      </c>
      <c r="F16" s="429">
        <v>2198.4601300000004</v>
      </c>
      <c r="G16" s="437">
        <v>0.14786210570500535</v>
      </c>
      <c r="H16" s="731">
        <v>5.1719912200519751</v>
      </c>
      <c r="I16" s="166"/>
      <c r="J16" s="166"/>
    </row>
    <row r="17" spans="1:12" x14ac:dyDescent="0.2">
      <c r="A17" s="482" t="s">
        <v>639</v>
      </c>
      <c r="B17" s="411">
        <v>0</v>
      </c>
      <c r="C17" s="655" t="s">
        <v>142</v>
      </c>
      <c r="D17" s="411">
        <v>0</v>
      </c>
      <c r="E17" s="645" t="s">
        <v>142</v>
      </c>
      <c r="F17" s="411">
        <v>0</v>
      </c>
      <c r="G17" s="413" t="s">
        <v>142</v>
      </c>
      <c r="H17" s="723">
        <v>0</v>
      </c>
      <c r="I17" s="10"/>
      <c r="J17" s="166"/>
      <c r="L17" s="166"/>
    </row>
    <row r="18" spans="1:12" x14ac:dyDescent="0.2">
      <c r="A18" s="632" t="s">
        <v>114</v>
      </c>
      <c r="B18" s="61">
        <v>3789.4134499999996</v>
      </c>
      <c r="C18" s="62">
        <v>23.986842887770372</v>
      </c>
      <c r="D18" s="61">
        <v>3789.4134499999996</v>
      </c>
      <c r="E18" s="62">
        <v>23.986842887770372</v>
      </c>
      <c r="F18" s="61">
        <v>42507.035230000009</v>
      </c>
      <c r="G18" s="62">
        <v>16.943876098955492</v>
      </c>
      <c r="H18" s="62">
        <v>100</v>
      </c>
      <c r="I18" s="1"/>
    </row>
    <row r="19" spans="1:12" x14ac:dyDescent="0.2">
      <c r="A19" s="133" t="s">
        <v>568</v>
      </c>
      <c r="B19" s="1"/>
      <c r="C19" s="1"/>
      <c r="D19" s="1"/>
      <c r="E19" s="1"/>
      <c r="F19" s="1"/>
      <c r="G19" s="1"/>
      <c r="H19" s="718" t="s">
        <v>220</v>
      </c>
      <c r="I19" s="1"/>
    </row>
    <row r="20" spans="1:12" x14ac:dyDescent="0.2">
      <c r="A20" s="133" t="s">
        <v>586</v>
      </c>
      <c r="B20" s="1"/>
      <c r="C20" s="1"/>
      <c r="D20" s="1"/>
      <c r="E20" s="1"/>
      <c r="F20" s="1"/>
      <c r="G20" s="1"/>
      <c r="H20" s="1"/>
      <c r="I20" s="1"/>
    </row>
    <row r="21" spans="1:12" ht="14.25" customHeight="1" x14ac:dyDescent="0.2">
      <c r="A21" s="133" t="s">
        <v>662</v>
      </c>
      <c r="B21" s="580"/>
      <c r="C21" s="580"/>
      <c r="D21" s="580"/>
      <c r="E21" s="580"/>
      <c r="F21" s="580"/>
      <c r="G21" s="580"/>
      <c r="H21" s="580"/>
      <c r="I21" s="1"/>
    </row>
    <row r="22" spans="1:12" x14ac:dyDescent="0.2">
      <c r="A22" s="428" t="s">
        <v>527</v>
      </c>
      <c r="B22" s="580"/>
      <c r="C22" s="580"/>
      <c r="D22" s="580"/>
      <c r="E22" s="580"/>
      <c r="F22" s="580"/>
      <c r="G22" s="580"/>
      <c r="H22" s="580"/>
      <c r="I22" s="1"/>
    </row>
    <row r="23" spans="1:12" s="1" customFormat="1" x14ac:dyDescent="0.2">
      <c r="A23" s="580"/>
      <c r="B23" s="580"/>
      <c r="C23" s="580"/>
      <c r="D23" s="580"/>
      <c r="E23" s="580"/>
      <c r="F23" s="580"/>
      <c r="G23" s="580"/>
      <c r="H23" s="580"/>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32" priority="44" operator="between">
      <formula>0.0001</formula>
      <formula>0.4999999</formula>
    </cfRule>
  </conditionalFormatting>
  <conditionalFormatting sqref="B12:B13">
    <cfRule type="cellIs" dxfId="31" priority="37" operator="between">
      <formula>0.0001</formula>
      <formula>0.44999</formula>
    </cfRule>
  </conditionalFormatting>
  <conditionalFormatting sqref="B15">
    <cfRule type="cellIs" dxfId="30" priority="3" operator="between">
      <formula>0</formula>
      <formula>0.5</formula>
    </cfRule>
    <cfRule type="cellIs" dxfId="29" priority="4" operator="between">
      <formula>0</formula>
      <formula>0.49</formula>
    </cfRule>
  </conditionalFormatting>
  <conditionalFormatting sqref="C16:C18">
    <cfRule type="cellIs" dxfId="28" priority="14" operator="between">
      <formula>0</formula>
      <formula>0.5</formula>
    </cfRule>
    <cfRule type="cellIs" dxfId="27" priority="15" operator="between">
      <formula>0</formula>
      <formula>0.49</formula>
    </cfRule>
  </conditionalFormatting>
  <conditionalFormatting sqref="D7:D8">
    <cfRule type="cellIs" dxfId="26" priority="43" operator="between">
      <formula>0.0001</formula>
      <formula>0.4999999</formula>
    </cfRule>
  </conditionalFormatting>
  <conditionalFormatting sqref="D15">
    <cfRule type="cellIs" dxfId="25" priority="1" operator="between">
      <formula>0</formula>
      <formula>0.5</formula>
    </cfRule>
    <cfRule type="cellIs" dxfId="24" priority="2" operator="between">
      <formula>0</formula>
      <formula>0.49</formula>
    </cfRule>
  </conditionalFormatting>
  <conditionalFormatting sqref="H6">
    <cfRule type="cellIs" dxfId="23" priority="18" operator="between">
      <formula>0</formula>
      <formula>0.5</formula>
    </cfRule>
    <cfRule type="cellIs" dxfId="22" priority="19" operator="between">
      <formula>0</formula>
      <formula>0.49</formula>
    </cfRule>
  </conditionalFormatting>
  <conditionalFormatting sqref="H15">
    <cfRule type="cellIs" dxfId="21" priority="13" operator="between">
      <formula>0.000001</formula>
      <formula>0.0999999999</formula>
    </cfRule>
  </conditionalFormatting>
  <conditionalFormatting sqref="H17">
    <cfRule type="cellIs" dxfId="20" priority="10" stopIfTrue="1" operator="equal">
      <formula>0</formula>
    </cfRule>
    <cfRule type="cellIs" dxfId="19" priority="11" operator="between">
      <formula>0</formula>
      <formula>0.5</formula>
    </cfRule>
    <cfRule type="cellIs" dxfId="18" priority="12"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3" t="s">
        <v>519</v>
      </c>
      <c r="B1" s="813"/>
      <c r="C1" s="813"/>
      <c r="D1" s="813"/>
      <c r="E1" s="813"/>
      <c r="F1" s="813"/>
      <c r="G1" s="1"/>
      <c r="H1" s="1"/>
    </row>
    <row r="2" spans="1:8" x14ac:dyDescent="0.2">
      <c r="A2" s="814"/>
      <c r="B2" s="814"/>
      <c r="C2" s="814"/>
      <c r="D2" s="814"/>
      <c r="E2" s="814"/>
      <c r="F2" s="814"/>
      <c r="G2" s="10"/>
      <c r="H2" s="55" t="s">
        <v>463</v>
      </c>
    </row>
    <row r="3" spans="1:8" x14ac:dyDescent="0.2">
      <c r="A3" s="11"/>
      <c r="B3" s="781">
        <f>INDICE!A3</f>
        <v>46053</v>
      </c>
      <c r="C3" s="781">
        <v>41671</v>
      </c>
      <c r="D3" s="779" t="s">
        <v>115</v>
      </c>
      <c r="E3" s="779"/>
      <c r="F3" s="779" t="s">
        <v>116</v>
      </c>
      <c r="G3" s="779"/>
      <c r="H3" s="779"/>
    </row>
    <row r="4" spans="1:8" x14ac:dyDescent="0.2">
      <c r="A4" s="253"/>
      <c r="B4" s="184" t="s">
        <v>54</v>
      </c>
      <c r="C4" s="185" t="s">
        <v>417</v>
      </c>
      <c r="D4" s="184" t="s">
        <v>54</v>
      </c>
      <c r="E4" s="185" t="s">
        <v>417</v>
      </c>
      <c r="F4" s="184" t="s">
        <v>54</v>
      </c>
      <c r="G4" s="186" t="s">
        <v>417</v>
      </c>
      <c r="H4" s="185" t="s">
        <v>467</v>
      </c>
    </row>
    <row r="5" spans="1:8" x14ac:dyDescent="0.2">
      <c r="A5" s="410" t="s">
        <v>114</v>
      </c>
      <c r="B5" s="61">
        <v>30524.526439999994</v>
      </c>
      <c r="C5" s="828">
        <v>-5.8745216016458564</v>
      </c>
      <c r="D5" s="61">
        <v>30524.526439999994</v>
      </c>
      <c r="E5" s="62">
        <v>-5.8745216016458564</v>
      </c>
      <c r="F5" s="61">
        <v>328048.24554999999</v>
      </c>
      <c r="G5" s="62">
        <v>7.2012807890231914</v>
      </c>
      <c r="H5" s="62">
        <v>100</v>
      </c>
    </row>
    <row r="6" spans="1:8" x14ac:dyDescent="0.2">
      <c r="A6" s="634" t="s">
        <v>324</v>
      </c>
      <c r="B6" s="181">
        <v>10986.003079999993</v>
      </c>
      <c r="C6" s="663">
        <v>21.880969729277584</v>
      </c>
      <c r="D6" s="181">
        <v>10986.003079999993</v>
      </c>
      <c r="E6" s="155">
        <v>21.880969729277584</v>
      </c>
      <c r="F6" s="181">
        <v>96875.165460000018</v>
      </c>
      <c r="G6" s="155">
        <v>-13.267608151458637</v>
      </c>
      <c r="H6" s="155">
        <v>29.530767737404233</v>
      </c>
    </row>
    <row r="7" spans="1:8" x14ac:dyDescent="0.2">
      <c r="A7" s="634" t="s">
        <v>325</v>
      </c>
      <c r="B7" s="181">
        <v>19538.523359999996</v>
      </c>
      <c r="C7" s="155">
        <v>-16.558720224726954</v>
      </c>
      <c r="D7" s="181">
        <v>19538.523359999996</v>
      </c>
      <c r="E7" s="155">
        <v>-16.558720224726954</v>
      </c>
      <c r="F7" s="181">
        <v>231173.08008999997</v>
      </c>
      <c r="G7" s="155">
        <v>18.966884988480757</v>
      </c>
      <c r="H7" s="155">
        <v>70.469232262595767</v>
      </c>
    </row>
    <row r="8" spans="1:8" x14ac:dyDescent="0.2">
      <c r="A8" s="469" t="s">
        <v>587</v>
      </c>
      <c r="B8" s="405">
        <v>16090.551339999993</v>
      </c>
      <c r="C8" s="406">
        <v>63.553296692334563</v>
      </c>
      <c r="D8" s="405">
        <v>16090.551339999993</v>
      </c>
      <c r="E8" s="408">
        <v>63.553296692334563</v>
      </c>
      <c r="F8" s="407">
        <v>113746.29837999999</v>
      </c>
      <c r="G8" s="408">
        <v>54.600926459979213</v>
      </c>
      <c r="H8" s="408">
        <v>34.673649355842443</v>
      </c>
    </row>
    <row r="9" spans="1:8" x14ac:dyDescent="0.2">
      <c r="A9" s="670" t="s">
        <v>588</v>
      </c>
      <c r="B9" s="671">
        <v>14433.975100000001</v>
      </c>
      <c r="C9" s="672">
        <v>-36.108829611644104</v>
      </c>
      <c r="D9" s="671">
        <v>14433.975100000001</v>
      </c>
      <c r="E9" s="673">
        <v>-36.108829611644104</v>
      </c>
      <c r="F9" s="674">
        <v>214301.94716999997</v>
      </c>
      <c r="G9" s="673">
        <v>-7.8022799240982748</v>
      </c>
      <c r="H9" s="673">
        <v>65.326350644157543</v>
      </c>
    </row>
    <row r="10" spans="1:8" x14ac:dyDescent="0.2">
      <c r="A10" s="15"/>
      <c r="B10" s="15"/>
      <c r="C10" s="424"/>
      <c r="D10" s="1"/>
      <c r="E10" s="1"/>
      <c r="F10" s="1"/>
      <c r="G10" s="1"/>
      <c r="H10" s="161" t="s">
        <v>220</v>
      </c>
    </row>
    <row r="11" spans="1:8" x14ac:dyDescent="0.2">
      <c r="A11" s="133" t="s">
        <v>568</v>
      </c>
      <c r="B11" s="1"/>
      <c r="C11" s="1"/>
      <c r="D11" s="1"/>
      <c r="E11" s="1"/>
      <c r="F11" s="1"/>
      <c r="G11" s="1"/>
      <c r="H11" s="1"/>
    </row>
    <row r="12" spans="1:8" x14ac:dyDescent="0.2">
      <c r="A12" s="428" t="s">
        <v>528</v>
      </c>
      <c r="B12" s="1"/>
      <c r="C12" s="1"/>
      <c r="D12" s="1"/>
      <c r="E12" s="1"/>
      <c r="F12" s="1"/>
      <c r="G12" s="1"/>
      <c r="H12" s="1"/>
    </row>
    <row r="13" spans="1:8" x14ac:dyDescent="0.2">
      <c r="A13" s="821"/>
      <c r="B13" s="821"/>
      <c r="C13" s="821"/>
      <c r="D13" s="821"/>
      <c r="E13" s="821"/>
      <c r="F13" s="821"/>
      <c r="G13" s="821"/>
      <c r="H13" s="821"/>
    </row>
    <row r="14" spans="1:8" s="1" customFormat="1" x14ac:dyDescent="0.2">
      <c r="A14" s="821"/>
      <c r="B14" s="821"/>
      <c r="C14" s="821"/>
      <c r="D14" s="821"/>
      <c r="E14" s="821"/>
      <c r="F14" s="821"/>
      <c r="G14" s="821"/>
      <c r="H14" s="821"/>
    </row>
    <row r="15" spans="1:8" s="1" customFormat="1" x14ac:dyDescent="0.2">
      <c r="D15" s="166"/>
    </row>
    <row r="16" spans="1:8" s="1" customFormat="1" x14ac:dyDescent="0.2">
      <c r="D16" s="166"/>
    </row>
    <row r="17" spans="4:4" s="1" customFormat="1" x14ac:dyDescent="0.2">
      <c r="D17" s="166"/>
    </row>
    <row r="18" spans="4:4" s="1" customFormat="1" x14ac:dyDescent="0.2">
      <c r="D18" s="636"/>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1">
        <f>INDICE!A3</f>
        <v>46053</v>
      </c>
      <c r="C3" s="779">
        <v>41671</v>
      </c>
      <c r="D3" s="779" t="s">
        <v>115</v>
      </c>
      <c r="E3" s="779"/>
      <c r="F3" s="779" t="s">
        <v>116</v>
      </c>
      <c r="G3" s="779"/>
      <c r="H3" s="779"/>
    </row>
    <row r="4" spans="1:8" ht="25.5" x14ac:dyDescent="0.2">
      <c r="A4" s="66"/>
      <c r="B4" s="184" t="s">
        <v>54</v>
      </c>
      <c r="C4" s="185" t="s">
        <v>417</v>
      </c>
      <c r="D4" s="184" t="s">
        <v>54</v>
      </c>
      <c r="E4" s="185" t="s">
        <v>417</v>
      </c>
      <c r="F4" s="184" t="s">
        <v>54</v>
      </c>
      <c r="G4" s="186" t="s">
        <v>417</v>
      </c>
      <c r="H4" s="185" t="s">
        <v>106</v>
      </c>
    </row>
    <row r="5" spans="1:8" ht="15" x14ac:dyDescent="0.25">
      <c r="A5" s="501" t="s">
        <v>343</v>
      </c>
      <c r="B5" s="573">
        <v>2.9021783347999999E-2</v>
      </c>
      <c r="C5" s="502">
        <v>-98.188821983600121</v>
      </c>
      <c r="D5" s="764">
        <v>2.9021783347999999E-2</v>
      </c>
      <c r="E5" s="502">
        <v>-98.188821983600121</v>
      </c>
      <c r="F5" s="503">
        <v>9.3279719426100005</v>
      </c>
      <c r="G5" s="502">
        <v>-78.310255437889552</v>
      </c>
      <c r="H5" s="574">
        <v>1.1719416915847931</v>
      </c>
    </row>
    <row r="6" spans="1:8" ht="15" x14ac:dyDescent="0.25">
      <c r="A6" s="501" t="s">
        <v>521</v>
      </c>
      <c r="B6" s="573">
        <v>50.137999999999998</v>
      </c>
      <c r="C6" s="516">
        <v>-58.252427184466029</v>
      </c>
      <c r="D6" s="504">
        <v>50.137999999999998</v>
      </c>
      <c r="E6" s="516">
        <v>-58.252427184466029</v>
      </c>
      <c r="F6" s="506">
        <v>327.64600000000002</v>
      </c>
      <c r="G6" s="505">
        <v>0.89766606822262751</v>
      </c>
      <c r="H6" s="575">
        <v>41.164575734514017</v>
      </c>
    </row>
    <row r="7" spans="1:8" ht="15" x14ac:dyDescent="0.25">
      <c r="A7" s="501" t="s">
        <v>531</v>
      </c>
      <c r="B7" s="573">
        <v>40.066870000000002</v>
      </c>
      <c r="C7" s="516">
        <v>39.176650398596649</v>
      </c>
      <c r="D7" s="583">
        <v>40.066870000000002</v>
      </c>
      <c r="E7" s="507">
        <v>39.176650398596649</v>
      </c>
      <c r="F7" s="506">
        <v>458.96767</v>
      </c>
      <c r="G7" s="507">
        <v>42.40310911154927</v>
      </c>
      <c r="H7" s="575">
        <v>57.663482573901213</v>
      </c>
    </row>
    <row r="8" spans="1:8" x14ac:dyDescent="0.2">
      <c r="A8" s="508" t="s">
        <v>186</v>
      </c>
      <c r="B8" s="509">
        <v>90.233891783348</v>
      </c>
      <c r="C8" s="510">
        <v>-40.039491660231029</v>
      </c>
      <c r="D8" s="511">
        <v>90.233891783348</v>
      </c>
      <c r="E8" s="510">
        <v>-40.039491660231029</v>
      </c>
      <c r="F8" s="511">
        <v>795.94164194260986</v>
      </c>
      <c r="G8" s="510">
        <v>15.347326363189733</v>
      </c>
      <c r="H8" s="510">
        <v>100</v>
      </c>
    </row>
    <row r="9" spans="1:8" x14ac:dyDescent="0.2">
      <c r="A9" s="556" t="s">
        <v>245</v>
      </c>
      <c r="B9" s="497">
        <f>B8/'Consumo de gas natural'!B8*100</f>
        <v>0.2505700181324228</v>
      </c>
      <c r="C9" s="75"/>
      <c r="D9" s="97">
        <f>D8/'Consumo de gas natural'!D8*100</f>
        <v>0.2505700181324228</v>
      </c>
      <c r="E9" s="75"/>
      <c r="F9" s="97">
        <f>F8/'Consumo de gas natural'!F8*100</f>
        <v>0.2379010423381025</v>
      </c>
      <c r="G9" s="189"/>
      <c r="H9" s="498"/>
    </row>
    <row r="10" spans="1:8" x14ac:dyDescent="0.2">
      <c r="A10" s="80"/>
      <c r="B10" s="59"/>
      <c r="C10" s="59"/>
      <c r="D10" s="59"/>
      <c r="E10" s="59"/>
      <c r="F10" s="59"/>
      <c r="G10" s="73"/>
      <c r="H10" s="161" t="s">
        <v>220</v>
      </c>
    </row>
    <row r="11" spans="1:8" x14ac:dyDescent="0.2">
      <c r="A11" s="80" t="s">
        <v>565</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7" priority="3" operator="equal">
      <formula>0</formula>
    </cfRule>
    <cfRule type="cellIs" dxfId="16" priority="4" operator="between">
      <formula>-0.49</formula>
      <formula>0.49</formula>
    </cfRule>
  </conditionalFormatting>
  <conditionalFormatting sqref="B18:B23">
    <cfRule type="cellIs" dxfId="15" priority="31" operator="between">
      <formula>0.00001</formula>
      <formula>0.499</formula>
    </cfRule>
  </conditionalFormatting>
  <conditionalFormatting sqref="B6:E6">
    <cfRule type="cellIs" dxfId="14" priority="16" operator="equal">
      <formula>0</formula>
    </cfRule>
    <cfRule type="cellIs" dxfId="13" priority="17" operator="between">
      <formula>-0.49</formula>
      <formula>0.49</formula>
    </cfRule>
  </conditionalFormatting>
  <conditionalFormatting sqref="D5">
    <cfRule type="cellIs" dxfId="12" priority="1" operator="equal">
      <formula>0</formula>
    </cfRule>
    <cfRule type="cellIs" dxfId="11" priority="2"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34404.173781783335</v>
      </c>
      <c r="C4" s="232"/>
      <c r="D4" s="145" t="s">
        <v>348</v>
      </c>
      <c r="E4" s="171">
        <v>3789.4134499999996</v>
      </c>
    </row>
    <row r="5" spans="1:5" x14ac:dyDescent="0.2">
      <c r="A5" s="18" t="s">
        <v>349</v>
      </c>
      <c r="B5" s="233">
        <v>90.233891783348</v>
      </c>
      <c r="C5" s="232"/>
      <c r="D5" s="18" t="s">
        <v>350</v>
      </c>
      <c r="E5" s="234">
        <v>3789.4134499999996</v>
      </c>
    </row>
    <row r="6" spans="1:5" x14ac:dyDescent="0.2">
      <c r="A6" s="18" t="s">
        <v>351</v>
      </c>
      <c r="B6" s="233">
        <v>21468.434589999997</v>
      </c>
      <c r="C6" s="232"/>
      <c r="D6" s="145" t="s">
        <v>353</v>
      </c>
      <c r="E6" s="171">
        <v>36011.447999999997</v>
      </c>
    </row>
    <row r="7" spans="1:5" x14ac:dyDescent="0.2">
      <c r="A7" s="18" t="s">
        <v>352</v>
      </c>
      <c r="B7" s="233">
        <v>12845.505299999993</v>
      </c>
      <c r="C7" s="232"/>
      <c r="D7" s="18" t="s">
        <v>354</v>
      </c>
      <c r="E7" s="234">
        <v>25790.672999999999</v>
      </c>
    </row>
    <row r="8" spans="1:5" x14ac:dyDescent="0.2">
      <c r="A8" s="439"/>
      <c r="B8" s="440"/>
      <c r="C8" s="232"/>
      <c r="D8" s="18" t="s">
        <v>355</v>
      </c>
      <c r="E8" s="234">
        <v>9201.7639999999992</v>
      </c>
    </row>
    <row r="9" spans="1:5" x14ac:dyDescent="0.2">
      <c r="A9" s="145" t="s">
        <v>253</v>
      </c>
      <c r="B9" s="171">
        <v>5633</v>
      </c>
      <c r="C9" s="232"/>
      <c r="D9" s="18" t="s">
        <v>356</v>
      </c>
      <c r="E9" s="234">
        <v>1019.011</v>
      </c>
    </row>
    <row r="10" spans="1:5" x14ac:dyDescent="0.2">
      <c r="A10" s="18"/>
      <c r="B10" s="233"/>
      <c r="C10" s="232"/>
      <c r="D10" s="145" t="s">
        <v>357</v>
      </c>
      <c r="E10" s="171">
        <v>236.31233178333832</v>
      </c>
    </row>
    <row r="11" spans="1:5" x14ac:dyDescent="0.2">
      <c r="A11" s="173" t="s">
        <v>114</v>
      </c>
      <c r="B11" s="174">
        <v>40037.173781783335</v>
      </c>
      <c r="C11" s="232"/>
      <c r="D11" s="173" t="s">
        <v>114</v>
      </c>
      <c r="E11" s="174">
        <v>40037.173781783335</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2"/>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9" t="s">
        <v>488</v>
      </c>
      <c r="B1" s="769"/>
      <c r="C1" s="769"/>
      <c r="D1" s="769"/>
      <c r="E1" s="769"/>
      <c r="F1" s="191"/>
    </row>
    <row r="2" spans="1:8" x14ac:dyDescent="0.2">
      <c r="A2" s="770"/>
      <c r="B2" s="770"/>
      <c r="C2" s="770"/>
      <c r="D2" s="770"/>
      <c r="E2" s="770"/>
      <c r="H2" s="55" t="s">
        <v>358</v>
      </c>
    </row>
    <row r="3" spans="1:8" x14ac:dyDescent="0.2">
      <c r="A3" s="56"/>
      <c r="B3" s="56"/>
      <c r="C3" s="620" t="s">
        <v>487</v>
      </c>
      <c r="D3" s="620" t="s">
        <v>576</v>
      </c>
      <c r="E3" s="620" t="s">
        <v>602</v>
      </c>
      <c r="F3" s="620" t="s">
        <v>576</v>
      </c>
      <c r="G3" s="620" t="s">
        <v>601</v>
      </c>
      <c r="H3" s="620" t="s">
        <v>576</v>
      </c>
    </row>
    <row r="4" spans="1:8" ht="15" x14ac:dyDescent="0.25">
      <c r="A4" s="633">
        <v>2021</v>
      </c>
      <c r="B4" s="556" t="s">
        <v>505</v>
      </c>
      <c r="C4" s="624" t="s">
        <v>505</v>
      </c>
      <c r="D4" s="624" t="s">
        <v>505</v>
      </c>
      <c r="E4" s="624" t="s">
        <v>505</v>
      </c>
      <c r="F4" s="624" t="s">
        <v>505</v>
      </c>
      <c r="G4" s="624" t="s">
        <v>505</v>
      </c>
      <c r="H4" s="624" t="s">
        <v>505</v>
      </c>
    </row>
    <row r="5" spans="1:8" ht="15" x14ac:dyDescent="0.25">
      <c r="A5" s="661" t="s">
        <v>505</v>
      </c>
      <c r="B5" s="18" t="s">
        <v>620</v>
      </c>
      <c r="C5" s="235">
        <v>8.3238000000000003</v>
      </c>
      <c r="D5" s="441">
        <v>-0.81</v>
      </c>
      <c r="E5" s="235">
        <v>7.1341999999999999</v>
      </c>
      <c r="F5" s="441">
        <v>11.86</v>
      </c>
      <c r="G5" s="235">
        <v>6.7427999999999999</v>
      </c>
      <c r="H5" s="441" t="s">
        <v>142</v>
      </c>
    </row>
    <row r="6" spans="1:8" ht="15" x14ac:dyDescent="0.25">
      <c r="A6" s="633">
        <v>2022</v>
      </c>
      <c r="B6" s="556" t="s">
        <v>505</v>
      </c>
      <c r="C6" s="624" t="s">
        <v>505</v>
      </c>
      <c r="D6" s="624" t="s">
        <v>505</v>
      </c>
      <c r="E6" s="624" t="s">
        <v>505</v>
      </c>
      <c r="F6" s="624" t="s">
        <v>505</v>
      </c>
      <c r="G6" s="624" t="s">
        <v>505</v>
      </c>
      <c r="H6" s="624" t="s">
        <v>505</v>
      </c>
    </row>
    <row r="7" spans="1:8" ht="15" x14ac:dyDescent="0.25">
      <c r="A7" s="661" t="s">
        <v>505</v>
      </c>
      <c r="B7" s="18" t="s">
        <v>618</v>
      </c>
      <c r="C7" s="235">
        <v>8.7993390099999989</v>
      </c>
      <c r="D7" s="441">
        <v>5.712735698136596</v>
      </c>
      <c r="E7" s="235">
        <v>7.6110379399999983</v>
      </c>
      <c r="F7" s="441">
        <v>6.6834530348602481</v>
      </c>
      <c r="G7" s="235">
        <v>7.2198340499999993</v>
      </c>
      <c r="H7" s="441">
        <v>7.0746595149630291</v>
      </c>
    </row>
    <row r="8" spans="1:8" s="1" customFormat="1" ht="15" x14ac:dyDescent="0.25">
      <c r="A8" s="661" t="s">
        <v>505</v>
      </c>
      <c r="B8" s="18" t="s">
        <v>619</v>
      </c>
      <c r="C8" s="235">
        <v>9.3430694499999998</v>
      </c>
      <c r="D8" s="441">
        <v>6.1792191365974087</v>
      </c>
      <c r="E8" s="235">
        <v>8.154769589999999</v>
      </c>
      <c r="F8" s="441">
        <v>7.1439881693718217</v>
      </c>
      <c r="G8" s="235">
        <v>7.7635644899999985</v>
      </c>
      <c r="H8" s="441">
        <v>7.5310656205456574</v>
      </c>
    </row>
    <row r="9" spans="1:8" s="1" customFormat="1" ht="15" x14ac:dyDescent="0.25">
      <c r="A9" s="661" t="s">
        <v>505</v>
      </c>
      <c r="B9" s="18" t="s">
        <v>621</v>
      </c>
      <c r="C9" s="235">
        <v>9.9683611499999998</v>
      </c>
      <c r="D9" s="441">
        <v>6.692572535677769</v>
      </c>
      <c r="E9" s="235">
        <v>8.780061289999999</v>
      </c>
      <c r="F9" s="441">
        <v>7.6678034014201994</v>
      </c>
      <c r="G9" s="235">
        <v>8.3888561899999985</v>
      </c>
      <c r="H9" s="441">
        <v>8.0541831114485927</v>
      </c>
    </row>
    <row r="10" spans="1:8" s="1" customFormat="1" ht="15" x14ac:dyDescent="0.25">
      <c r="A10" s="661" t="s">
        <v>505</v>
      </c>
      <c r="B10" s="18" t="s">
        <v>620</v>
      </c>
      <c r="C10" s="235">
        <v>9.0315361499999991</v>
      </c>
      <c r="D10" s="441">
        <v>-9.3979841410541258</v>
      </c>
      <c r="E10" s="235">
        <v>8.1181600500000002</v>
      </c>
      <c r="F10" s="441">
        <v>-7.5386858717474725</v>
      </c>
      <c r="G10" s="235">
        <v>7.8286649000000006</v>
      </c>
      <c r="H10" s="441">
        <v>-6.6778029961674434</v>
      </c>
    </row>
    <row r="11" spans="1:8" s="1" customFormat="1" ht="15" x14ac:dyDescent="0.25">
      <c r="A11" s="633">
        <v>2023</v>
      </c>
      <c r="B11" s="556" t="s">
        <v>505</v>
      </c>
      <c r="C11" s="624" t="s">
        <v>505</v>
      </c>
      <c r="D11" s="624" t="s">
        <v>505</v>
      </c>
      <c r="E11" s="624" t="s">
        <v>505</v>
      </c>
      <c r="F11" s="624" t="s">
        <v>505</v>
      </c>
      <c r="G11" s="624" t="s">
        <v>505</v>
      </c>
      <c r="H11" s="624" t="s">
        <v>505</v>
      </c>
    </row>
    <row r="12" spans="1:8" s="1" customFormat="1" ht="15" x14ac:dyDescent="0.25">
      <c r="A12" s="661" t="s">
        <v>505</v>
      </c>
      <c r="B12" s="18" t="s">
        <v>618</v>
      </c>
      <c r="C12" s="235">
        <v>9.7491355500000001</v>
      </c>
      <c r="D12" s="441">
        <v>7.9454855528646817</v>
      </c>
      <c r="E12" s="235">
        <v>8.8357594499999994</v>
      </c>
      <c r="F12" s="441">
        <v>8.839434004506959</v>
      </c>
      <c r="G12" s="235">
        <v>8.5462643000000007</v>
      </c>
      <c r="H12" s="441">
        <v>9.1663062497412557</v>
      </c>
    </row>
    <row r="13" spans="1:8" s="1" customFormat="1" ht="15" x14ac:dyDescent="0.25">
      <c r="A13" s="661" t="s">
        <v>505</v>
      </c>
      <c r="B13" s="18" t="s">
        <v>619</v>
      </c>
      <c r="C13" s="235">
        <v>7.0454401499999992</v>
      </c>
      <c r="D13" s="441">
        <v>-27.732668051784355</v>
      </c>
      <c r="E13" s="235">
        <v>6.1357264500000008</v>
      </c>
      <c r="F13" s="441">
        <v>-30.558018416854917</v>
      </c>
      <c r="G13" s="235">
        <v>5.8467167500000006</v>
      </c>
      <c r="H13" s="441">
        <v>-31.58745687282337</v>
      </c>
    </row>
    <row r="14" spans="1:8" s="1" customFormat="1" ht="15" x14ac:dyDescent="0.25">
      <c r="A14" s="661" t="s">
        <v>505</v>
      </c>
      <c r="B14" s="18" t="s">
        <v>621</v>
      </c>
      <c r="C14" s="235">
        <v>6.8701930500000001</v>
      </c>
      <c r="D14" s="441">
        <v>-2.4873832758340741</v>
      </c>
      <c r="E14" s="235">
        <v>5.9604793500000008</v>
      </c>
      <c r="F14" s="441">
        <v>-2.8561752455571088</v>
      </c>
      <c r="G14" s="235">
        <v>5.6714696499999997</v>
      </c>
      <c r="H14" s="441">
        <v>-2.9973591588817921</v>
      </c>
    </row>
    <row r="15" spans="1:8" s="1" customFormat="1" ht="15" x14ac:dyDescent="0.25">
      <c r="A15" s="661" t="s">
        <v>505</v>
      </c>
      <c r="B15" s="18" t="s">
        <v>620</v>
      </c>
      <c r="C15" s="235">
        <v>6.7687525499999994</v>
      </c>
      <c r="D15" s="441">
        <v>-1.4765305612482127</v>
      </c>
      <c r="E15" s="235">
        <v>5.9630581500000011</v>
      </c>
      <c r="F15" s="441">
        <v>4.3264976666687285E-2</v>
      </c>
      <c r="G15" s="235">
        <v>5.6023470999999994</v>
      </c>
      <c r="H15" s="441">
        <v>-1.2187766886842168</v>
      </c>
    </row>
    <row r="16" spans="1:8" s="1" customFormat="1" ht="15" x14ac:dyDescent="0.25">
      <c r="A16" s="633">
        <v>2024</v>
      </c>
      <c r="B16" s="556" t="s">
        <v>505</v>
      </c>
      <c r="C16" s="624" t="s">
        <v>505</v>
      </c>
      <c r="D16" s="624" t="s">
        <v>505</v>
      </c>
      <c r="E16" s="624" t="s">
        <v>505</v>
      </c>
      <c r="F16" s="624" t="s">
        <v>505</v>
      </c>
      <c r="G16" s="624" t="s">
        <v>505</v>
      </c>
      <c r="H16" s="624" t="s">
        <v>505</v>
      </c>
    </row>
    <row r="17" spans="1:8" s="1" customFormat="1" ht="15" x14ac:dyDescent="0.25">
      <c r="A17" s="661" t="s">
        <v>505</v>
      </c>
      <c r="B17" s="18" t="s">
        <v>618</v>
      </c>
      <c r="C17" s="235">
        <v>7.5682376000000007</v>
      </c>
      <c r="D17" s="441">
        <v>11.811409031343617</v>
      </c>
      <c r="E17" s="235">
        <v>6.7241779000000017</v>
      </c>
      <c r="F17" s="441">
        <v>12.763916280105375</v>
      </c>
      <c r="G17" s="235">
        <v>6.3462890333333348</v>
      </c>
      <c r="H17" s="441">
        <v>13.279111773230465</v>
      </c>
    </row>
    <row r="18" spans="1:8" s="1" customFormat="1" ht="15" x14ac:dyDescent="0.25">
      <c r="A18" s="661" t="s">
        <v>505</v>
      </c>
      <c r="B18" s="18" t="s">
        <v>619</v>
      </c>
      <c r="C18" s="235">
        <v>7.4591914099999999</v>
      </c>
      <c r="D18" s="441">
        <v>-1.4408399387461199</v>
      </c>
      <c r="E18" s="235">
        <v>6.5307245300000005</v>
      </c>
      <c r="F18" s="441">
        <v>-2.8769817348229458</v>
      </c>
      <c r="G18" s="235">
        <v>6.1150479866666672</v>
      </c>
      <c r="H18" s="441">
        <v>-3.6437206917632343</v>
      </c>
    </row>
    <row r="19" spans="1:8" s="1" customFormat="1" ht="15" x14ac:dyDescent="0.25">
      <c r="A19" s="661" t="s">
        <v>505</v>
      </c>
      <c r="B19" s="18" t="s">
        <v>620</v>
      </c>
      <c r="C19" s="235">
        <v>8.0511863299999984</v>
      </c>
      <c r="D19" s="441">
        <v>7.9364489722887877</v>
      </c>
      <c r="E19" s="235">
        <v>7.37479028</v>
      </c>
      <c r="F19" s="441">
        <v>12.924534576870284</v>
      </c>
      <c r="G19" s="235">
        <v>6.9587999433333332</v>
      </c>
      <c r="H19" s="441">
        <v>13.797961332542183</v>
      </c>
    </row>
    <row r="20" spans="1:8" s="1" customFormat="1" ht="15" x14ac:dyDescent="0.25">
      <c r="A20" s="633">
        <v>2025</v>
      </c>
      <c r="B20" s="556" t="s">
        <v>505</v>
      </c>
      <c r="C20" s="624" t="s">
        <v>505</v>
      </c>
      <c r="D20" s="624" t="s">
        <v>505</v>
      </c>
      <c r="E20" s="624" t="s">
        <v>505</v>
      </c>
      <c r="F20" s="624" t="s">
        <v>505</v>
      </c>
      <c r="G20" s="624" t="s">
        <v>505</v>
      </c>
      <c r="H20" s="624" t="s">
        <v>505</v>
      </c>
    </row>
    <row r="21" spans="1:8" s="1" customFormat="1" ht="15" x14ac:dyDescent="0.25">
      <c r="A21" s="661" t="s">
        <v>505</v>
      </c>
      <c r="B21" s="18" t="s">
        <v>618</v>
      </c>
      <c r="C21" s="235">
        <v>8.8194020200000001</v>
      </c>
      <c r="D21" s="441">
        <v>9.5416458955558898</v>
      </c>
      <c r="E21" s="235">
        <v>8.1430059700000008</v>
      </c>
      <c r="F21" s="441">
        <v>10.416780150119751</v>
      </c>
      <c r="G21" s="235">
        <v>7.7270156333333322</v>
      </c>
      <c r="H21" s="441">
        <v>11.039485202272047</v>
      </c>
    </row>
    <row r="22" spans="1:8" s="1" customFormat="1" ht="15" x14ac:dyDescent="0.25">
      <c r="A22" s="661" t="s">
        <v>505</v>
      </c>
      <c r="B22" s="18" t="s">
        <v>619</v>
      </c>
      <c r="C22" s="235">
        <v>7.1558540900000001</v>
      </c>
      <c r="D22" s="441">
        <v>-18.862366475952982</v>
      </c>
      <c r="E22" s="235">
        <v>6.4794592499999997</v>
      </c>
      <c r="F22" s="441">
        <v>-20.429147738915397</v>
      </c>
      <c r="G22" s="235">
        <v>6.063467703333334</v>
      </c>
      <c r="H22" s="441">
        <v>-21.528983619803622</v>
      </c>
    </row>
    <row r="23" spans="1:8" s="1" customFormat="1" ht="15" x14ac:dyDescent="0.25">
      <c r="A23" s="661" t="s">
        <v>505</v>
      </c>
      <c r="B23" s="18" t="s">
        <v>621</v>
      </c>
      <c r="C23" s="235">
        <v>6.8492957500000005</v>
      </c>
      <c r="D23" s="441">
        <v>-4.2840216715486381</v>
      </c>
      <c r="E23" s="235">
        <v>6.1729009100000001</v>
      </c>
      <c r="F23" s="441">
        <v>-4.7312333972931402</v>
      </c>
      <c r="G23" s="235">
        <v>5.7569093633333326</v>
      </c>
      <c r="H23" s="441">
        <v>-5.0558253956143586</v>
      </c>
    </row>
    <row r="24" spans="1:8" s="1" customFormat="1" ht="15" x14ac:dyDescent="0.25">
      <c r="A24" s="687" t="s">
        <v>505</v>
      </c>
      <c r="B24" s="439" t="s">
        <v>620</v>
      </c>
      <c r="C24" s="688">
        <v>7.6348761499999993</v>
      </c>
      <c r="D24" s="689">
        <v>11.469506189742191</v>
      </c>
      <c r="E24" s="688">
        <v>6.9507542499999992</v>
      </c>
      <c r="F24" s="689">
        <v>12.601098759578164</v>
      </c>
      <c r="G24" s="688">
        <v>6.5806172666666667</v>
      </c>
      <c r="H24" s="689">
        <v>14.308161746989803</v>
      </c>
    </row>
    <row r="25" spans="1:8" s="1" customFormat="1" ht="15" x14ac:dyDescent="0.25">
      <c r="A25" s="633">
        <v>2026</v>
      </c>
      <c r="B25" s="556" t="s">
        <v>505</v>
      </c>
      <c r="C25" s="624" t="s">
        <v>505</v>
      </c>
      <c r="D25" s="624" t="s">
        <v>505</v>
      </c>
      <c r="E25" s="624" t="s">
        <v>505</v>
      </c>
      <c r="F25" s="624" t="s">
        <v>505</v>
      </c>
      <c r="G25" s="624" t="s">
        <v>505</v>
      </c>
      <c r="H25" s="624" t="s">
        <v>505</v>
      </c>
    </row>
    <row r="26" spans="1:8" s="1" customFormat="1" ht="15" x14ac:dyDescent="0.25">
      <c r="A26" s="633" t="s">
        <v>505</v>
      </c>
      <c r="B26" s="556" t="s">
        <v>688</v>
      </c>
      <c r="C26" s="624">
        <v>7.3393493799999998</v>
      </c>
      <c r="D26" s="765">
        <v>-3.870747399091726</v>
      </c>
      <c r="E26" s="624">
        <v>6.6552274799999998</v>
      </c>
      <c r="F26" s="765">
        <v>-4.2517223220774856</v>
      </c>
      <c r="G26" s="624">
        <v>6.2850904966666672</v>
      </c>
      <c r="H26" s="765">
        <v>-4.4908670117764657</v>
      </c>
    </row>
    <row r="27" spans="1:8" s="1" customFormat="1" x14ac:dyDescent="0.2">
      <c r="A27" s="80" t="s">
        <v>255</v>
      </c>
      <c r="H27" s="161" t="s">
        <v>564</v>
      </c>
    </row>
    <row r="28" spans="1:8" s="1" customFormat="1" x14ac:dyDescent="0.2">
      <c r="A28" s="80" t="s">
        <v>693</v>
      </c>
      <c r="H28" s="161"/>
    </row>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7">
        <f>INDICE!A3</f>
        <v>46053</v>
      </c>
      <c r="C3" s="778"/>
      <c r="D3" s="778" t="s">
        <v>115</v>
      </c>
      <c r="E3" s="778"/>
      <c r="F3" s="778" t="s">
        <v>116</v>
      </c>
      <c r="G3" s="778"/>
      <c r="H3" s="778"/>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204.86608000000001</v>
      </c>
      <c r="C5" s="72">
        <v>2.6451459295488422</v>
      </c>
      <c r="D5" s="71">
        <v>204.86608000000001</v>
      </c>
      <c r="E5" s="329">
        <v>2.6451459295488422</v>
      </c>
      <c r="F5" s="71">
        <v>1954.0888699999998</v>
      </c>
      <c r="G5" s="72">
        <v>-8.4051719662731745</v>
      </c>
      <c r="H5" s="303">
        <v>3.2525684845012282</v>
      </c>
      <c r="I5"/>
    </row>
    <row r="6" spans="1:9" ht="14.25" x14ac:dyDescent="0.2">
      <c r="A6" s="3" t="s">
        <v>48</v>
      </c>
      <c r="B6" s="301">
        <v>534.21582000000046</v>
      </c>
      <c r="C6" s="59">
        <v>5.8146142055379508</v>
      </c>
      <c r="D6" s="58">
        <v>534.21582000000046</v>
      </c>
      <c r="E6" s="59">
        <v>5.8146142055379508</v>
      </c>
      <c r="F6" s="58">
        <v>7058.5462000000025</v>
      </c>
      <c r="G6" s="59">
        <v>7.6832221350331045</v>
      </c>
      <c r="H6" s="304">
        <v>11.748905215613819</v>
      </c>
      <c r="I6"/>
    </row>
    <row r="7" spans="1:9" ht="14.25" x14ac:dyDescent="0.2">
      <c r="A7" s="3" t="s">
        <v>49</v>
      </c>
      <c r="B7" s="301">
        <v>554.33409000000006</v>
      </c>
      <c r="C7" s="59">
        <v>3.2160058796920943</v>
      </c>
      <c r="D7" s="58">
        <v>554.33409000000006</v>
      </c>
      <c r="E7" s="59">
        <v>3.2160058796920943</v>
      </c>
      <c r="F7" s="58">
        <v>7761.560199999999</v>
      </c>
      <c r="G7" s="59">
        <v>4.5319305008806809</v>
      </c>
      <c r="H7" s="304">
        <v>12.919067543268412</v>
      </c>
      <c r="I7"/>
    </row>
    <row r="8" spans="1:9" ht="14.25" x14ac:dyDescent="0.2">
      <c r="A8" s="3" t="s">
        <v>122</v>
      </c>
      <c r="B8" s="301">
        <v>2505.6104400000036</v>
      </c>
      <c r="C8" s="59">
        <v>-0.14358245672085179</v>
      </c>
      <c r="D8" s="58">
        <v>2505.6104400000036</v>
      </c>
      <c r="E8" s="59">
        <v>-0.14358245672085179</v>
      </c>
      <c r="F8" s="58">
        <v>30674.660830000001</v>
      </c>
      <c r="G8" s="240">
        <v>2.9248257562919604</v>
      </c>
      <c r="H8" s="304">
        <v>51.057777678464689</v>
      </c>
      <c r="I8"/>
    </row>
    <row r="9" spans="1:9" ht="14.25" x14ac:dyDescent="0.2">
      <c r="A9" s="3" t="s">
        <v>123</v>
      </c>
      <c r="B9" s="301">
        <v>571.51265999999987</v>
      </c>
      <c r="C9" s="59">
        <v>-13.611874625990406</v>
      </c>
      <c r="D9" s="58">
        <v>571.51265999999987</v>
      </c>
      <c r="E9" s="59">
        <v>-13.611874625990406</v>
      </c>
      <c r="F9" s="58">
        <v>7613.7738299999983</v>
      </c>
      <c r="G9" s="73">
        <v>-10.106604938664821</v>
      </c>
      <c r="H9" s="304">
        <v>12.673078071202671</v>
      </c>
      <c r="I9"/>
    </row>
    <row r="10" spans="1:9" ht="14.25" x14ac:dyDescent="0.2">
      <c r="A10" s="3" t="s">
        <v>582</v>
      </c>
      <c r="B10" s="301">
        <v>366.09300000000002</v>
      </c>
      <c r="C10" s="329">
        <v>-19.320289454388451</v>
      </c>
      <c r="D10" s="58">
        <v>366.09300000000002</v>
      </c>
      <c r="E10" s="59">
        <v>-19.320289454388451</v>
      </c>
      <c r="F10" s="58">
        <v>5015.7013737497409</v>
      </c>
      <c r="G10" s="59">
        <v>6.2392093603298365E-2</v>
      </c>
      <c r="H10" s="304">
        <v>8.3486030069491797</v>
      </c>
      <c r="I10"/>
    </row>
    <row r="11" spans="1:9" ht="14.25" x14ac:dyDescent="0.2">
      <c r="A11" s="60" t="s">
        <v>583</v>
      </c>
      <c r="B11" s="61">
        <v>4736.6320900000046</v>
      </c>
      <c r="C11" s="62">
        <v>-2.659550595562254</v>
      </c>
      <c r="D11" s="61">
        <v>4736.6320900000046</v>
      </c>
      <c r="E11" s="62">
        <v>-2.659550595562254</v>
      </c>
      <c r="F11" s="61">
        <v>60078.331303749743</v>
      </c>
      <c r="G11" s="62">
        <v>1.144160021545267</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55" priority="10" operator="equal">
      <formula>0</formula>
    </cfRule>
    <cfRule type="cellIs" dxfId="254" priority="11" operator="between">
      <formula>0</formula>
      <formula>0.5</formula>
    </cfRule>
  </conditionalFormatting>
  <conditionalFormatting sqref="E5">
    <cfRule type="cellIs" dxfId="253" priority="1" operator="equal">
      <formula>0</formula>
    </cfRule>
    <cfRule type="cellIs" dxfId="252" priority="2" operator="between">
      <formula>0</formula>
      <formula>0.5</formula>
    </cfRule>
  </conditionalFormatting>
  <conditionalFormatting sqref="G8">
    <cfRule type="cellIs" dxfId="251"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2025</v>
      </c>
      <c r="C3" s="145" t="s">
        <v>505</v>
      </c>
      <c r="D3" s="145" t="s">
        <v>505</v>
      </c>
      <c r="E3" s="145" t="s">
        <v>505</v>
      </c>
      <c r="F3" s="145" t="s">
        <v>505</v>
      </c>
      <c r="G3" s="145" t="s">
        <v>505</v>
      </c>
      <c r="H3" s="145" t="s">
        <v>505</v>
      </c>
      <c r="I3" s="145" t="s">
        <v>505</v>
      </c>
      <c r="J3" s="145" t="s">
        <v>505</v>
      </c>
      <c r="K3" s="145" t="s">
        <v>505</v>
      </c>
      <c r="L3" s="145" t="s">
        <v>505</v>
      </c>
      <c r="M3" s="145">
        <v>2026</v>
      </c>
    </row>
    <row r="4" spans="1:13" x14ac:dyDescent="0.2">
      <c r="B4" s="535">
        <v>45689</v>
      </c>
      <c r="C4" s="535">
        <v>45717</v>
      </c>
      <c r="D4" s="535">
        <v>45748</v>
      </c>
      <c r="E4" s="535">
        <v>45778</v>
      </c>
      <c r="F4" s="535">
        <v>45809</v>
      </c>
      <c r="G4" s="535">
        <v>45839</v>
      </c>
      <c r="H4" s="535">
        <v>45870</v>
      </c>
      <c r="I4" s="535">
        <v>45901</v>
      </c>
      <c r="J4" s="535">
        <v>45931</v>
      </c>
      <c r="K4" s="535">
        <v>45962</v>
      </c>
      <c r="L4" s="535">
        <v>45992</v>
      </c>
      <c r="M4" s="535">
        <v>46023</v>
      </c>
    </row>
    <row r="5" spans="1:13" x14ac:dyDescent="0.2">
      <c r="A5" s="550" t="s">
        <v>535</v>
      </c>
      <c r="B5" s="537">
        <v>4.1896315789473677</v>
      </c>
      <c r="C5" s="537">
        <v>4.1285238095238084</v>
      </c>
      <c r="D5" s="537">
        <v>3.4124761904761902</v>
      </c>
      <c r="E5" s="537">
        <v>3.1174285714285719</v>
      </c>
      <c r="F5" s="537">
        <v>3.0233999999999996</v>
      </c>
      <c r="G5" s="537">
        <v>3.2009090909090911</v>
      </c>
      <c r="H5" s="537">
        <v>2.9118571428571429</v>
      </c>
      <c r="I5" s="537">
        <v>2.9734285714285713</v>
      </c>
      <c r="J5" s="537">
        <v>3.1854782608695662</v>
      </c>
      <c r="K5" s="537">
        <v>3.793705882352941</v>
      </c>
      <c r="L5" s="537">
        <v>4.2611428571428576</v>
      </c>
      <c r="M5" s="537">
        <v>7.7184210526315775</v>
      </c>
    </row>
    <row r="6" spans="1:13" x14ac:dyDescent="0.2">
      <c r="A6" s="18" t="s">
        <v>536</v>
      </c>
      <c r="B6" s="537">
        <v>123.16</v>
      </c>
      <c r="C6" s="537">
        <v>101.36190476190475</v>
      </c>
      <c r="D6" s="537">
        <v>85.169999999999987</v>
      </c>
      <c r="E6" s="537">
        <v>82.742499999999993</v>
      </c>
      <c r="F6" s="537">
        <v>86.433333333333323</v>
      </c>
      <c r="G6" s="537">
        <v>81.250434782608693</v>
      </c>
      <c r="H6" s="537">
        <v>79.369500000000002</v>
      </c>
      <c r="I6" s="537">
        <v>79.22136363636362</v>
      </c>
      <c r="J6" s="537">
        <v>78.314782608695666</v>
      </c>
      <c r="K6" s="537">
        <v>76.158000000000001</v>
      </c>
      <c r="L6" s="537">
        <v>71.064285714285717</v>
      </c>
      <c r="M6" s="537">
        <v>90.159523809523805</v>
      </c>
    </row>
    <row r="7" spans="1:13" x14ac:dyDescent="0.2">
      <c r="A7" s="512" t="s">
        <v>537</v>
      </c>
      <c r="B7" s="537">
        <v>50.355999999999995</v>
      </c>
      <c r="C7" s="537">
        <v>41.481904761904751</v>
      </c>
      <c r="D7" s="537">
        <v>35.152000000000001</v>
      </c>
      <c r="E7" s="537">
        <v>35.215000000000003</v>
      </c>
      <c r="F7" s="537">
        <v>36.404285714285713</v>
      </c>
      <c r="G7" s="537">
        <v>33.527826086956523</v>
      </c>
      <c r="H7" s="537">
        <v>32.15428571428572</v>
      </c>
      <c r="I7" s="537">
        <v>32.050454545454549</v>
      </c>
      <c r="J7" s="537">
        <v>31.918260869565223</v>
      </c>
      <c r="K7" s="537">
        <v>30.582500000000003</v>
      </c>
      <c r="L7" s="537">
        <v>27.576499999999999</v>
      </c>
      <c r="M7" s="576">
        <v>34.841904761904772</v>
      </c>
    </row>
    <row r="8" spans="1:13" x14ac:dyDescent="0.2">
      <c r="A8" s="439" t="s">
        <v>538</v>
      </c>
      <c r="B8" s="577">
        <v>50.096785714285737</v>
      </c>
      <c r="C8" s="577">
        <v>41.261612903225796</v>
      </c>
      <c r="D8" s="577">
        <v>33.475000000000001</v>
      </c>
      <c r="E8" s="577">
        <v>34.101290322580653</v>
      </c>
      <c r="F8" s="577">
        <v>36.660333333333334</v>
      </c>
      <c r="G8" s="577">
        <v>34.004516129032254</v>
      </c>
      <c r="H8" s="577">
        <v>32.44903225806452</v>
      </c>
      <c r="I8" s="577">
        <v>31.841000000000005</v>
      </c>
      <c r="J8" s="577">
        <v>31.201935483870979</v>
      </c>
      <c r="K8" s="577">
        <v>30.107333333333337</v>
      </c>
      <c r="L8" s="577">
        <v>27.964516129032269</v>
      </c>
      <c r="M8" s="577">
        <v>35.795161290322582</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2">
        <f>INDICE!A3</f>
        <v>46053</v>
      </c>
      <c r="C3" s="823">
        <v>41671</v>
      </c>
      <c r="D3" s="822">
        <f>DATE(YEAR(B3),MONTH(B3)-1,1)</f>
        <v>45992</v>
      </c>
      <c r="E3" s="823"/>
      <c r="F3" s="822">
        <f>DATE(YEAR(B3)-1,MONTH(B3),1)</f>
        <v>45658</v>
      </c>
      <c r="G3" s="823"/>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3">
        <f>D3</f>
        <v>45992</v>
      </c>
      <c r="I4" s="280">
        <f>F3</f>
        <v>45658</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5650.9859999999999</v>
      </c>
      <c r="C5" s="444">
        <v>36.900123375094374</v>
      </c>
      <c r="D5" s="234">
        <v>5321.2439999999997</v>
      </c>
      <c r="E5" s="444">
        <v>35.517083260747242</v>
      </c>
      <c r="F5" s="234">
        <v>5198.8320000000003</v>
      </c>
      <c r="G5" s="444">
        <v>34.637270961222995</v>
      </c>
      <c r="H5" s="625">
        <v>6.1967088898761302</v>
      </c>
      <c r="I5" s="240">
        <v>8.6972227608047259</v>
      </c>
      <c r="K5" s="239"/>
    </row>
    <row r="6" spans="1:71" s="13" customFormat="1" ht="15" x14ac:dyDescent="0.2">
      <c r="A6" s="16" t="s">
        <v>117</v>
      </c>
      <c r="B6" s="234">
        <v>9663.2880000000005</v>
      </c>
      <c r="C6" s="444">
        <v>63.09987662490564</v>
      </c>
      <c r="D6" s="234">
        <v>9660.9660000000003</v>
      </c>
      <c r="E6" s="444">
        <v>64.482916739252758</v>
      </c>
      <c r="F6" s="234">
        <v>9810.5259999999998</v>
      </c>
      <c r="G6" s="444">
        <v>65.362729038777005</v>
      </c>
      <c r="H6" s="764">
        <v>2.4034863594387106E-2</v>
      </c>
      <c r="I6" s="240">
        <v>-1.5008165719146902</v>
      </c>
      <c r="K6" s="239"/>
    </row>
    <row r="7" spans="1:71" s="69" customFormat="1" ht="12.75" x14ac:dyDescent="0.2">
      <c r="A7" s="76" t="s">
        <v>114</v>
      </c>
      <c r="B7" s="77">
        <v>15314.273999999999</v>
      </c>
      <c r="C7" s="78">
        <v>100</v>
      </c>
      <c r="D7" s="77">
        <v>14982.21</v>
      </c>
      <c r="E7" s="78">
        <v>100</v>
      </c>
      <c r="F7" s="77">
        <v>15009.358</v>
      </c>
      <c r="G7" s="78">
        <v>100</v>
      </c>
      <c r="H7" s="78">
        <v>2.2163886369233934</v>
      </c>
      <c r="I7" s="626">
        <v>2.0315059444914252</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H6">
    <cfRule type="cellIs" dxfId="10" priority="1" operator="equal">
      <formula>0</formula>
    </cfRule>
    <cfRule type="cellIs" dxfId="9" priority="2" operator="between">
      <formula>-0.49</formula>
      <formula>0.49</formula>
    </cfRule>
  </conditionalFormatting>
  <conditionalFormatting sqref="I5">
    <cfRule type="cellIs" dxfId="8" priority="3"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2">
        <f>INDICE!A3</f>
        <v>46053</v>
      </c>
      <c r="C3" s="823">
        <v>41671</v>
      </c>
      <c r="D3" s="822">
        <f>DATE(YEAR(B3),MONTH(B3)-1,1)</f>
        <v>45992</v>
      </c>
      <c r="E3" s="823"/>
      <c r="F3" s="822">
        <f>DATE(YEAR(B3)-1,MONTH(B3),1)</f>
        <v>45658</v>
      </c>
      <c r="G3" s="823"/>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45992</v>
      </c>
      <c r="I4" s="280">
        <f>F3</f>
        <v>45658</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5494.201</v>
      </c>
      <c r="C5" s="444">
        <v>37.335210776783583</v>
      </c>
      <c r="D5" s="234">
        <v>5525.4219999999996</v>
      </c>
      <c r="E5" s="444">
        <v>38.993681216055187</v>
      </c>
      <c r="F5" s="234">
        <v>5480.4380000000001</v>
      </c>
      <c r="G5" s="444">
        <v>38.476481523966569</v>
      </c>
      <c r="H5" s="73">
        <v>-0.56504281482933882</v>
      </c>
      <c r="I5" s="437">
        <v>0.25112956300207978</v>
      </c>
      <c r="K5" s="239"/>
    </row>
    <row r="6" spans="1:71" s="13" customFormat="1" ht="15" x14ac:dyDescent="0.2">
      <c r="A6" s="16" t="s">
        <v>511</v>
      </c>
      <c r="B6" s="234">
        <v>9221.6687800000054</v>
      </c>
      <c r="C6" s="444">
        <v>62.664789223216424</v>
      </c>
      <c r="D6" s="234">
        <v>8644.6225499999964</v>
      </c>
      <c r="E6" s="444">
        <v>61.00631878394482</v>
      </c>
      <c r="F6" s="234">
        <v>8763.1668800000007</v>
      </c>
      <c r="G6" s="444">
        <v>61.523518476033431</v>
      </c>
      <c r="H6" s="394">
        <v>6.6752044599102733</v>
      </c>
      <c r="I6" s="437">
        <v>5.2321484490548089</v>
      </c>
      <c r="K6" s="239"/>
    </row>
    <row r="7" spans="1:71" s="69" customFormat="1" ht="12.75" x14ac:dyDescent="0.2">
      <c r="A7" s="76" t="s">
        <v>114</v>
      </c>
      <c r="B7" s="77">
        <v>14715.869780000005</v>
      </c>
      <c r="C7" s="78">
        <v>100</v>
      </c>
      <c r="D7" s="77">
        <v>14170.044549999995</v>
      </c>
      <c r="E7" s="78">
        <v>100</v>
      </c>
      <c r="F7" s="77">
        <v>14243.604880000001</v>
      </c>
      <c r="G7" s="78">
        <v>100</v>
      </c>
      <c r="H7" s="78">
        <v>3.8519655183441865</v>
      </c>
      <c r="I7" s="78">
        <v>3.3156276376574394</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38"/>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7" priority="1" operator="between">
      <formula>-0.5</formula>
      <formula>0.5</formula>
    </cfRule>
    <cfRule type="cellIs" dxfId="6"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3" t="s">
        <v>498</v>
      </c>
      <c r="B1" s="813"/>
      <c r="C1" s="813"/>
      <c r="D1" s="813"/>
      <c r="E1" s="813"/>
      <c r="F1" s="813"/>
    </row>
    <row r="2" spans="1:9" x14ac:dyDescent="0.2">
      <c r="A2" s="814"/>
      <c r="B2" s="814"/>
      <c r="C2" s="814"/>
      <c r="D2" s="814"/>
      <c r="E2" s="814"/>
      <c r="F2" s="814"/>
      <c r="I2" s="161" t="s">
        <v>461</v>
      </c>
    </row>
    <row r="3" spans="1:9" x14ac:dyDescent="0.2">
      <c r="A3" s="248"/>
      <c r="B3" s="250"/>
      <c r="C3" s="250"/>
      <c r="D3" s="777">
        <f>INDICE!A3</f>
        <v>46053</v>
      </c>
      <c r="E3" s="777">
        <v>41671</v>
      </c>
      <c r="F3" s="777">
        <f>DATE(YEAR(D3),MONTH(D3)-1,1)</f>
        <v>45992</v>
      </c>
      <c r="G3" s="777"/>
      <c r="H3" s="781">
        <f>DATE(YEAR(D3)-1,MONTH(D3),1)</f>
        <v>45658</v>
      </c>
      <c r="I3" s="781"/>
    </row>
    <row r="4" spans="1:9" x14ac:dyDescent="0.2">
      <c r="A4" s="214"/>
      <c r="B4" s="215"/>
      <c r="C4" s="215"/>
      <c r="D4" s="82" t="s">
        <v>364</v>
      </c>
      <c r="E4" s="184" t="s">
        <v>106</v>
      </c>
      <c r="F4" s="82" t="s">
        <v>364</v>
      </c>
      <c r="G4" s="184" t="s">
        <v>106</v>
      </c>
      <c r="H4" s="82" t="s">
        <v>364</v>
      </c>
      <c r="I4" s="184" t="s">
        <v>106</v>
      </c>
    </row>
    <row r="5" spans="1:9" x14ac:dyDescent="0.2">
      <c r="A5" s="538" t="s">
        <v>363</v>
      </c>
      <c r="B5" s="166"/>
      <c r="C5" s="166"/>
      <c r="D5" s="394">
        <v>100.09866836530205</v>
      </c>
      <c r="E5" s="447">
        <v>100</v>
      </c>
      <c r="F5" s="394">
        <v>96.906685542513586</v>
      </c>
      <c r="G5" s="447">
        <v>100</v>
      </c>
      <c r="H5" s="394">
        <v>104.12927801743918</v>
      </c>
      <c r="I5" s="447">
        <v>100</v>
      </c>
    </row>
    <row r="6" spans="1:9" x14ac:dyDescent="0.2">
      <c r="A6" s="578" t="s">
        <v>458</v>
      </c>
      <c r="B6" s="166"/>
      <c r="C6" s="166"/>
      <c r="D6" s="394">
        <v>60.112807729745207</v>
      </c>
      <c r="E6" s="447">
        <v>60.053553869836051</v>
      </c>
      <c r="F6" s="394">
        <v>56.679494531920987</v>
      </c>
      <c r="G6" s="447">
        <v>58.48873502856037</v>
      </c>
      <c r="H6" s="394">
        <v>61.510642496558049</v>
      </c>
      <c r="I6" s="447">
        <v>59.071419362243617</v>
      </c>
    </row>
    <row r="7" spans="1:9" x14ac:dyDescent="0.2">
      <c r="A7" s="578" t="s">
        <v>459</v>
      </c>
      <c r="B7" s="166"/>
      <c r="C7" s="166"/>
      <c r="D7" s="394">
        <v>39.985860635556826</v>
      </c>
      <c r="E7" s="447">
        <v>39.946446130163935</v>
      </c>
      <c r="F7" s="394">
        <v>40.227191010592612</v>
      </c>
      <c r="G7" s="447">
        <v>41.511264971439651</v>
      </c>
      <c r="H7" s="394">
        <v>42.618635520881142</v>
      </c>
      <c r="I7" s="447">
        <v>40.928580637756404</v>
      </c>
    </row>
    <row r="8" spans="1:9" x14ac:dyDescent="0.2">
      <c r="A8" s="539" t="s">
        <v>589</v>
      </c>
      <c r="B8" s="247"/>
      <c r="C8" s="247"/>
      <c r="D8" s="440">
        <v>90</v>
      </c>
      <c r="E8" s="448"/>
      <c r="F8" s="440">
        <v>90</v>
      </c>
      <c r="G8" s="448"/>
      <c r="H8" s="440">
        <v>90</v>
      </c>
      <c r="I8" s="448"/>
    </row>
    <row r="9" spans="1:9" x14ac:dyDescent="0.2">
      <c r="B9" s="133"/>
      <c r="C9" s="133"/>
      <c r="D9" s="133"/>
      <c r="E9" s="219"/>
      <c r="I9" s="161" t="s">
        <v>220</v>
      </c>
    </row>
    <row r="10" spans="1:9" x14ac:dyDescent="0.2">
      <c r="A10" s="401" t="s">
        <v>569</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3" t="s">
        <v>462</v>
      </c>
      <c r="B1" s="813"/>
      <c r="C1" s="813"/>
      <c r="D1" s="813"/>
      <c r="E1" s="249"/>
      <c r="F1" s="1"/>
      <c r="G1" s="1"/>
      <c r="H1" s="1"/>
      <c r="I1" s="1"/>
    </row>
    <row r="2" spans="1:40" ht="15" x14ac:dyDescent="0.2">
      <c r="A2" s="813"/>
      <c r="B2" s="813"/>
      <c r="C2" s="813"/>
      <c r="D2" s="813"/>
      <c r="E2" s="249"/>
      <c r="F2" s="1"/>
      <c r="G2" s="207"/>
      <c r="H2" s="244"/>
      <c r="I2" s="243" t="s">
        <v>151</v>
      </c>
    </row>
    <row r="3" spans="1:40" x14ac:dyDescent="0.2">
      <c r="A3" s="248"/>
      <c r="B3" s="822">
        <f>INDICE!A3</f>
        <v>46053</v>
      </c>
      <c r="C3" s="823">
        <v>41671</v>
      </c>
      <c r="D3" s="822">
        <f>DATE(YEAR(B3),MONTH(B3)-1,1)</f>
        <v>45992</v>
      </c>
      <c r="E3" s="823"/>
      <c r="F3" s="822">
        <f>DATE(YEAR(B3)-1,MONTH(B3),1)</f>
        <v>45658</v>
      </c>
      <c r="G3" s="823"/>
      <c r="H3" s="772" t="s">
        <v>417</v>
      </c>
      <c r="I3" s="772"/>
    </row>
    <row r="4" spans="1:40" x14ac:dyDescent="0.2">
      <c r="A4" s="214"/>
      <c r="B4" s="184" t="s">
        <v>47</v>
      </c>
      <c r="C4" s="184" t="s">
        <v>106</v>
      </c>
      <c r="D4" s="184" t="s">
        <v>47</v>
      </c>
      <c r="E4" s="184" t="s">
        <v>106</v>
      </c>
      <c r="F4" s="184" t="s">
        <v>47</v>
      </c>
      <c r="G4" s="184" t="s">
        <v>106</v>
      </c>
      <c r="H4" s="675">
        <f>D3</f>
        <v>45992</v>
      </c>
      <c r="I4" s="675">
        <f>F3</f>
        <v>45658</v>
      </c>
    </row>
    <row r="5" spans="1:40" x14ac:dyDescent="0.2">
      <c r="A5" s="538" t="s">
        <v>48</v>
      </c>
      <c r="B5" s="233">
        <v>576.53200000000004</v>
      </c>
      <c r="C5" s="240">
        <v>10.493463926783896</v>
      </c>
      <c r="D5" s="233">
        <v>576.48800000000006</v>
      </c>
      <c r="E5" s="240">
        <v>10.433375043571335</v>
      </c>
      <c r="F5" s="233">
        <v>531.50400000000002</v>
      </c>
      <c r="G5" s="240">
        <v>9.6982029538514993</v>
      </c>
      <c r="H5" s="73">
        <v>7.6324225309083128E-3</v>
      </c>
      <c r="I5" s="394">
        <v>8.4718083024775019</v>
      </c>
    </row>
    <row r="6" spans="1:40" x14ac:dyDescent="0.2">
      <c r="A6" s="578" t="s">
        <v>49</v>
      </c>
      <c r="B6" s="233">
        <v>330.24</v>
      </c>
      <c r="C6" s="240">
        <v>6.0107011010336171</v>
      </c>
      <c r="D6" s="233">
        <v>330.24</v>
      </c>
      <c r="E6" s="240">
        <v>5.9767380663413592</v>
      </c>
      <c r="F6" s="233">
        <v>330.24</v>
      </c>
      <c r="G6" s="240">
        <v>6.0257957484420039</v>
      </c>
      <c r="H6" s="394">
        <v>0</v>
      </c>
      <c r="I6" s="394">
        <v>0</v>
      </c>
    </row>
    <row r="7" spans="1:40" x14ac:dyDescent="0.2">
      <c r="A7" s="578" t="s">
        <v>122</v>
      </c>
      <c r="B7" s="233">
        <v>2960.3519999999999</v>
      </c>
      <c r="C7" s="240">
        <v>53.881392399003971</v>
      </c>
      <c r="D7" s="233">
        <v>2991.6170000000002</v>
      </c>
      <c r="E7" s="240">
        <v>54.142778596820307</v>
      </c>
      <c r="F7" s="233">
        <v>2991.6170000000002</v>
      </c>
      <c r="G7" s="240">
        <v>54.587188104308446</v>
      </c>
      <c r="H7" s="394">
        <v>-1.0450869880736848</v>
      </c>
      <c r="I7" s="394">
        <v>-1.0450869880736848</v>
      </c>
    </row>
    <row r="8" spans="1:40" x14ac:dyDescent="0.2">
      <c r="A8" s="578" t="s">
        <v>123</v>
      </c>
      <c r="B8" s="233">
        <v>21</v>
      </c>
      <c r="C8" s="240">
        <v>0.38222118193346039</v>
      </c>
      <c r="D8" s="233">
        <v>21</v>
      </c>
      <c r="E8" s="240">
        <v>0.38006146860818962</v>
      </c>
      <c r="F8" s="233">
        <v>21</v>
      </c>
      <c r="G8" s="240">
        <v>0.38318105231735122</v>
      </c>
      <c r="H8" s="429">
        <v>0</v>
      </c>
      <c r="I8" s="394">
        <v>0</v>
      </c>
    </row>
    <row r="9" spans="1:40" x14ac:dyDescent="0.2">
      <c r="A9" s="539" t="s">
        <v>362</v>
      </c>
      <c r="B9" s="440">
        <v>1606.077</v>
      </c>
      <c r="C9" s="445">
        <v>29.232221391245062</v>
      </c>
      <c r="D9" s="440">
        <v>1606.077</v>
      </c>
      <c r="E9" s="445">
        <v>29.067046824658828</v>
      </c>
      <c r="F9" s="440">
        <v>1606.077</v>
      </c>
      <c r="G9" s="445">
        <v>29.305632141080697</v>
      </c>
      <c r="H9" s="437">
        <v>0</v>
      </c>
      <c r="I9" s="394">
        <v>0</v>
      </c>
    </row>
    <row r="10" spans="1:40" s="69" customFormat="1" x14ac:dyDescent="0.2">
      <c r="A10" s="76" t="s">
        <v>114</v>
      </c>
      <c r="B10" s="77">
        <v>5494.201</v>
      </c>
      <c r="C10" s="246">
        <v>100</v>
      </c>
      <c r="D10" s="77">
        <v>5525.4219999999996</v>
      </c>
      <c r="E10" s="246">
        <v>100</v>
      </c>
      <c r="F10" s="77">
        <v>5480.4380000000001</v>
      </c>
      <c r="G10" s="246">
        <v>100</v>
      </c>
      <c r="H10" s="626">
        <v>-0.56504281482933882</v>
      </c>
      <c r="I10" s="78">
        <v>0.25112956300207978</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5" priority="1" operator="between">
      <formula>-0.5</formula>
      <formula>0.5</formula>
    </cfRule>
    <cfRule type="cellIs" dxfId="4" priority="2" operator="between">
      <formula>0</formula>
      <formula>0.49</formula>
    </cfRule>
  </conditionalFormatting>
  <conditionalFormatting sqref="H6:H7">
    <cfRule type="cellIs" dxfId="3" priority="16" operator="equal">
      <formula>0</formula>
    </cfRule>
  </conditionalFormatting>
  <conditionalFormatting sqref="I5:I9">
    <cfRule type="cellIs" dxfId="2"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3" t="s">
        <v>40</v>
      </c>
      <c r="B1" s="813"/>
      <c r="C1" s="813"/>
      <c r="D1" s="11"/>
      <c r="E1" s="11"/>
      <c r="F1" s="11"/>
      <c r="G1" s="11"/>
      <c r="H1" s="11"/>
      <c r="I1" s="11"/>
      <c r="J1" s="11"/>
      <c r="K1" s="11"/>
      <c r="L1" s="11"/>
    </row>
    <row r="2" spans="1:47" x14ac:dyDescent="0.2">
      <c r="A2" s="813"/>
      <c r="B2" s="813"/>
      <c r="C2" s="813"/>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2">
        <f>INDICE!A3</f>
        <v>46053</v>
      </c>
      <c r="C4" s="823">
        <v>41671</v>
      </c>
      <c r="D4" s="822">
        <f>DATE(YEAR(B4),MONTH(B4)-1,1)</f>
        <v>45992</v>
      </c>
      <c r="E4" s="823"/>
      <c r="F4" s="822">
        <f>DATE(YEAR(B4)-1,MONTH(B4),1)</f>
        <v>45658</v>
      </c>
      <c r="G4" s="823"/>
      <c r="H4" s="772" t="s">
        <v>417</v>
      </c>
      <c r="I4" s="772"/>
      <c r="J4" s="11"/>
      <c r="K4" s="11"/>
      <c r="L4" s="11"/>
    </row>
    <row r="5" spans="1:47" x14ac:dyDescent="0.2">
      <c r="A5" s="253"/>
      <c r="B5" s="184" t="s">
        <v>54</v>
      </c>
      <c r="C5" s="184" t="s">
        <v>106</v>
      </c>
      <c r="D5" s="184" t="s">
        <v>54</v>
      </c>
      <c r="E5" s="184" t="s">
        <v>106</v>
      </c>
      <c r="F5" s="184" t="s">
        <v>54</v>
      </c>
      <c r="G5" s="184" t="s">
        <v>106</v>
      </c>
      <c r="H5" s="280">
        <f>D4</f>
        <v>45992</v>
      </c>
      <c r="I5" s="280">
        <f>F4</f>
        <v>45658</v>
      </c>
      <c r="J5" s="11"/>
      <c r="K5" s="11"/>
      <c r="L5" s="11"/>
    </row>
    <row r="6" spans="1:47" ht="15" customHeight="1" x14ac:dyDescent="0.2">
      <c r="A6" s="11" t="s">
        <v>367</v>
      </c>
      <c r="B6" s="223">
        <v>11475.025639999998</v>
      </c>
      <c r="C6" s="222">
        <v>35.351581446797553</v>
      </c>
      <c r="D6" s="223">
        <v>13720.42088</v>
      </c>
      <c r="E6" s="222">
        <v>36.018543423871385</v>
      </c>
      <c r="F6" s="223">
        <v>11837.516589999999</v>
      </c>
      <c r="G6" s="222">
        <v>31.321740989476517</v>
      </c>
      <c r="H6" s="222">
        <v>-16.365352489099458</v>
      </c>
      <c r="I6" s="222">
        <v>-3.0622212627454592</v>
      </c>
      <c r="J6" s="11"/>
      <c r="K6" s="11"/>
      <c r="L6" s="11"/>
    </row>
    <row r="7" spans="1:47" x14ac:dyDescent="0.2">
      <c r="A7" s="252" t="s">
        <v>366</v>
      </c>
      <c r="B7" s="223">
        <v>20984.698</v>
      </c>
      <c r="C7" s="222">
        <v>64.648418553202461</v>
      </c>
      <c r="D7" s="223">
        <v>24372.238000000001</v>
      </c>
      <c r="E7" s="222">
        <v>63.981456576128615</v>
      </c>
      <c r="F7" s="223">
        <v>25955.773999999998</v>
      </c>
      <c r="G7" s="222">
        <v>68.67825901052349</v>
      </c>
      <c r="H7" s="73">
        <v>-13.899174954716923</v>
      </c>
      <c r="I7" s="651">
        <v>-19.152100800384524</v>
      </c>
      <c r="J7" s="11"/>
      <c r="K7" s="11"/>
      <c r="L7" s="11"/>
    </row>
    <row r="8" spans="1:47" x14ac:dyDescent="0.2">
      <c r="A8" s="173" t="s">
        <v>114</v>
      </c>
      <c r="B8" s="174">
        <v>32459.723639999997</v>
      </c>
      <c r="C8" s="175">
        <v>100</v>
      </c>
      <c r="D8" s="174">
        <v>38092.658880000003</v>
      </c>
      <c r="E8" s="175">
        <v>100</v>
      </c>
      <c r="F8" s="174">
        <v>37793.290589999997</v>
      </c>
      <c r="G8" s="175">
        <v>100</v>
      </c>
      <c r="H8" s="78">
        <v>-14.787456180848265</v>
      </c>
      <c r="I8" s="78">
        <v>-14.112470406086439</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7"/>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1" priority="1" operator="between">
      <formula>-0.5</formula>
      <formula>0.5</formula>
    </cfRule>
    <cfRule type="cellIs" dxfId="0"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4" t="s">
        <v>1</v>
      </c>
      <c r="B1" s="824"/>
      <c r="C1" s="824"/>
      <c r="D1" s="824"/>
      <c r="E1" s="255"/>
      <c r="F1" s="255"/>
      <c r="G1" s="256"/>
    </row>
    <row r="2" spans="1:7" x14ac:dyDescent="0.2">
      <c r="A2" s="824"/>
      <c r="B2" s="824"/>
      <c r="C2" s="824"/>
      <c r="D2" s="824"/>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25" t="s">
        <v>391</v>
      </c>
      <c r="B24" s="825"/>
      <c r="C24" s="825"/>
      <c r="D24" s="826" t="s">
        <v>392</v>
      </c>
      <c r="E24" s="826"/>
      <c r="F24" s="826"/>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612</v>
      </c>
      <c r="B30" s="682" t="s">
        <v>403</v>
      </c>
      <c r="C30" s="3"/>
      <c r="D30" s="255"/>
      <c r="E30" s="256"/>
      <c r="F30" s="261"/>
      <c r="G30" s="256"/>
    </row>
    <row r="31" spans="1:7" x14ac:dyDescent="0.2">
      <c r="A31" s="6" t="s">
        <v>613</v>
      </c>
      <c r="B31" s="682" t="s">
        <v>614</v>
      </c>
      <c r="C31" s="3"/>
      <c r="D31" s="255"/>
      <c r="E31" s="256"/>
      <c r="F31" s="261"/>
      <c r="G31" s="256"/>
    </row>
    <row r="32" spans="1:7" x14ac:dyDescent="0.2">
      <c r="A32" s="65" t="s">
        <v>611</v>
      </c>
      <c r="B32" s="272" t="s">
        <v>615</v>
      </c>
      <c r="C32" s="256"/>
      <c r="D32" s="256"/>
      <c r="E32" s="256"/>
      <c r="F32" s="256"/>
      <c r="G32" s="256"/>
    </row>
    <row r="33" spans="1:7" x14ac:dyDescent="0.2">
      <c r="A33" s="256" t="s">
        <v>609</v>
      </c>
      <c r="B33" s="682"/>
      <c r="C33" s="256"/>
      <c r="D33" s="256"/>
      <c r="E33" s="256"/>
      <c r="F33" s="256"/>
      <c r="G33" s="256"/>
    </row>
    <row r="34" spans="1:7" x14ac:dyDescent="0.2">
      <c r="A34" s="256" t="s">
        <v>610</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2"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558</v>
      </c>
      <c r="B46" s="256"/>
      <c r="C46" s="256"/>
      <c r="D46" s="256"/>
      <c r="E46" s="256"/>
      <c r="F46" s="256"/>
      <c r="G46" s="256"/>
    </row>
    <row r="47" spans="1:7" x14ac:dyDescent="0.2">
      <c r="A47" s="1" t="s">
        <v>559</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27" t="s">
        <v>652</v>
      </c>
      <c r="B50" s="827"/>
      <c r="C50" s="827"/>
      <c r="D50" s="827"/>
      <c r="E50" s="827"/>
      <c r="F50" s="827"/>
      <c r="G50" s="827"/>
    </row>
    <row r="51" spans="1:200" x14ac:dyDescent="0.2">
      <c r="A51" s="827"/>
      <c r="B51" s="827"/>
      <c r="C51" s="827"/>
      <c r="D51" s="827"/>
      <c r="E51" s="827"/>
      <c r="F51" s="827"/>
      <c r="G51" s="827"/>
    </row>
    <row r="52" spans="1:200" x14ac:dyDescent="0.2">
      <c r="A52" s="827"/>
      <c r="B52" s="827"/>
      <c r="C52" s="827"/>
      <c r="D52" s="827"/>
      <c r="E52" s="827"/>
      <c r="F52" s="827"/>
      <c r="G52" s="827"/>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690</v>
      </c>
      <c r="B55" s="1"/>
      <c r="C55" s="1"/>
      <c r="D55" s="1"/>
      <c r="E55" s="1"/>
      <c r="F55" s="1"/>
      <c r="G55" s="1"/>
    </row>
    <row r="56" spans="1:200" x14ac:dyDescent="0.2">
      <c r="A56" s="1" t="s">
        <v>691</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27" t="s">
        <v>598</v>
      </c>
      <c r="B59" s="827"/>
      <c r="C59" s="827"/>
      <c r="D59" s="827"/>
      <c r="E59" s="827"/>
      <c r="F59" s="827"/>
      <c r="G59" s="827"/>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27"/>
      <c r="B60" s="827"/>
      <c r="C60" s="827"/>
      <c r="D60" s="827"/>
      <c r="E60" s="827"/>
      <c r="F60" s="827"/>
      <c r="G60" s="827"/>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27"/>
      <c r="B61" s="827"/>
      <c r="C61" s="827"/>
      <c r="D61" s="827"/>
      <c r="E61" s="827"/>
      <c r="F61" s="827"/>
      <c r="G61" s="827"/>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27"/>
      <c r="B62" s="827"/>
      <c r="C62" s="827"/>
      <c r="D62" s="827"/>
      <c r="E62" s="827"/>
      <c r="F62" s="827"/>
      <c r="G62" s="827"/>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27"/>
      <c r="B63" s="827"/>
      <c r="C63" s="827"/>
      <c r="D63" s="827"/>
      <c r="E63" s="827"/>
      <c r="F63" s="827"/>
      <c r="G63" s="827"/>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595</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596</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3"/>
      <c r="C1" s="553"/>
      <c r="D1" s="553"/>
    </row>
    <row r="2" spans="1:18" x14ac:dyDescent="0.2">
      <c r="A2" s="554"/>
      <c r="B2" s="439"/>
      <c r="C2" s="439"/>
      <c r="D2" s="555"/>
    </row>
    <row r="3" spans="1:18" x14ac:dyDescent="0.2">
      <c r="A3" s="654"/>
      <c r="B3" s="654">
        <v>2024</v>
      </c>
      <c r="C3" s="654">
        <v>2025</v>
      </c>
      <c r="D3" s="654">
        <v>2026</v>
      </c>
    </row>
    <row r="4" spans="1:18" x14ac:dyDescent="0.2">
      <c r="A4" s="18" t="s">
        <v>126</v>
      </c>
      <c r="B4" s="557">
        <v>-7.4907246845938094E-2</v>
      </c>
      <c r="C4" s="557">
        <v>3.4098975671924112</v>
      </c>
      <c r="D4" s="557">
        <v>1.144160021545267</v>
      </c>
      <c r="Q4" s="558"/>
      <c r="R4" s="558"/>
    </row>
    <row r="5" spans="1:18" x14ac:dyDescent="0.2">
      <c r="A5" s="18" t="s">
        <v>127</v>
      </c>
      <c r="B5" s="557">
        <v>-0.13383804360284843</v>
      </c>
      <c r="C5" s="557">
        <v>3.613447855013971</v>
      </c>
      <c r="D5" s="557" t="s">
        <v>505</v>
      </c>
    </row>
    <row r="6" spans="1:18" x14ac:dyDescent="0.2">
      <c r="A6" s="18" t="s">
        <v>128</v>
      </c>
      <c r="B6" s="557">
        <v>-1.0541892806117099</v>
      </c>
      <c r="C6" s="557">
        <v>4.286475712424461</v>
      </c>
      <c r="D6" s="557" t="s">
        <v>505</v>
      </c>
    </row>
    <row r="7" spans="1:18" x14ac:dyDescent="0.2">
      <c r="A7" s="18" t="s">
        <v>129</v>
      </c>
      <c r="B7" s="557">
        <v>0.23780748353469808</v>
      </c>
      <c r="C7" s="557">
        <v>3.4726528123838203</v>
      </c>
      <c r="D7" s="557" t="s">
        <v>505</v>
      </c>
    </row>
    <row r="8" spans="1:18" x14ac:dyDescent="0.2">
      <c r="A8" s="18" t="s">
        <v>130</v>
      </c>
      <c r="B8" s="557">
        <v>1.0409317414524852</v>
      </c>
      <c r="C8" s="557">
        <v>2.9484410037028783</v>
      </c>
      <c r="D8" s="559" t="s">
        <v>505</v>
      </c>
    </row>
    <row r="9" spans="1:18" x14ac:dyDescent="0.2">
      <c r="A9" s="18" t="s">
        <v>131</v>
      </c>
      <c r="B9" s="557">
        <v>1.127845993941379</v>
      </c>
      <c r="C9" s="557">
        <v>3.163993430477519</v>
      </c>
      <c r="D9" s="559" t="s">
        <v>505</v>
      </c>
    </row>
    <row r="10" spans="1:18" x14ac:dyDescent="0.2">
      <c r="A10" s="18" t="s">
        <v>132</v>
      </c>
      <c r="B10" s="557">
        <v>1.7420006853981269</v>
      </c>
      <c r="C10" s="557">
        <v>2.9070729164054865</v>
      </c>
      <c r="D10" s="557" t="s">
        <v>505</v>
      </c>
    </row>
    <row r="11" spans="1:18" x14ac:dyDescent="0.2">
      <c r="A11" s="18" t="s">
        <v>133</v>
      </c>
      <c r="B11" s="557">
        <v>2.6719996239043144</v>
      </c>
      <c r="C11" s="557">
        <v>2.2622250739930299</v>
      </c>
      <c r="D11" s="678" t="s">
        <v>505</v>
      </c>
    </row>
    <row r="12" spans="1:18" x14ac:dyDescent="0.2">
      <c r="A12" s="18" t="s">
        <v>134</v>
      </c>
      <c r="B12" s="557">
        <v>3.4099297778094075</v>
      </c>
      <c r="C12" s="557">
        <v>1.913402850360759</v>
      </c>
      <c r="D12" s="559" t="s">
        <v>505</v>
      </c>
    </row>
    <row r="13" spans="1:18" x14ac:dyDescent="0.2">
      <c r="A13" s="18" t="s">
        <v>135</v>
      </c>
      <c r="B13" s="557">
        <v>3.8819312218378026</v>
      </c>
      <c r="C13" s="557">
        <v>1.4667317187809406</v>
      </c>
      <c r="D13" s="559" t="s">
        <v>505</v>
      </c>
    </row>
    <row r="14" spans="1:18" x14ac:dyDescent="0.2">
      <c r="A14" s="18" t="s">
        <v>136</v>
      </c>
      <c r="B14" s="557">
        <v>3.4600566270082944</v>
      </c>
      <c r="C14" s="557">
        <v>1.3621872162670861</v>
      </c>
      <c r="D14" s="557" t="s">
        <v>505</v>
      </c>
    </row>
    <row r="15" spans="1:18" x14ac:dyDescent="0.2">
      <c r="A15" s="439" t="s">
        <v>137</v>
      </c>
      <c r="B15" s="445">
        <v>4.163895138806164</v>
      </c>
      <c r="C15" s="445">
        <v>1.4410196084536524</v>
      </c>
      <c r="D15" s="445" t="s">
        <v>505</v>
      </c>
    </row>
    <row r="16" spans="1:18" x14ac:dyDescent="0.2">
      <c r="A16" s="561"/>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7">
        <f>INDICE!A3</f>
        <v>46053</v>
      </c>
      <c r="C3" s="778"/>
      <c r="D3" s="778" t="s">
        <v>115</v>
      </c>
      <c r="E3" s="778"/>
      <c r="F3" s="778" t="s">
        <v>116</v>
      </c>
      <c r="G3" s="778"/>
      <c r="H3" s="778"/>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95.135149999999996</v>
      </c>
      <c r="C5" s="315">
        <v>5.2726539179269851</v>
      </c>
      <c r="D5" s="314">
        <v>95.135149999999996</v>
      </c>
      <c r="E5" s="315">
        <v>5.2726539179269851</v>
      </c>
      <c r="F5" s="314">
        <v>725.41053999999997</v>
      </c>
      <c r="G5" s="315">
        <v>2.3412658042407468</v>
      </c>
      <c r="H5" s="320">
        <v>37.122699542319182</v>
      </c>
    </row>
    <row r="6" spans="1:8" x14ac:dyDescent="0.2">
      <c r="A6" s="313" t="s">
        <v>139</v>
      </c>
      <c r="B6" s="322">
        <v>69.087000000000018</v>
      </c>
      <c r="C6" s="315">
        <v>-2.1782392989263077</v>
      </c>
      <c r="D6" s="314">
        <v>69.087000000000018</v>
      </c>
      <c r="E6" s="315">
        <v>-2.1782392989263077</v>
      </c>
      <c r="F6" s="314">
        <v>493.47226000000001</v>
      </c>
      <c r="G6" s="315">
        <v>3.8390956118498352</v>
      </c>
      <c r="H6" s="320">
        <v>25.25331716361498</v>
      </c>
    </row>
    <row r="7" spans="1:8" x14ac:dyDescent="0.2">
      <c r="A7" s="313" t="s">
        <v>140</v>
      </c>
      <c r="B7" s="322">
        <v>9.9982500000000023</v>
      </c>
      <c r="C7" s="315">
        <v>-0.5846644890896997</v>
      </c>
      <c r="D7" s="314">
        <v>9.9982500000000023</v>
      </c>
      <c r="E7" s="315">
        <v>-0.5846644890896997</v>
      </c>
      <c r="F7" s="314">
        <v>130.06985999999998</v>
      </c>
      <c r="G7" s="315">
        <v>5.0224728309468762</v>
      </c>
      <c r="H7" s="320">
        <v>6.6562919423413938</v>
      </c>
    </row>
    <row r="8" spans="1:8" x14ac:dyDescent="0.2">
      <c r="A8" s="316" t="s">
        <v>437</v>
      </c>
      <c r="B8" s="321">
        <v>30.645679999999999</v>
      </c>
      <c r="C8" s="318">
        <v>7.4004241951017082</v>
      </c>
      <c r="D8" s="317">
        <v>30.645679999999999</v>
      </c>
      <c r="E8" s="319">
        <v>7.4004241951017082</v>
      </c>
      <c r="F8" s="317">
        <v>605.13621000000012</v>
      </c>
      <c r="G8" s="319">
        <v>-26.695702766983807</v>
      </c>
      <c r="H8" s="483">
        <v>30.967691351724458</v>
      </c>
    </row>
    <row r="9" spans="1:8" s="69" customFormat="1" x14ac:dyDescent="0.2">
      <c r="A9" s="283" t="s">
        <v>114</v>
      </c>
      <c r="B9" s="61">
        <v>204.86608000000001</v>
      </c>
      <c r="C9" s="62">
        <v>2.6451459295488422</v>
      </c>
      <c r="D9" s="61">
        <v>204.86608000000001</v>
      </c>
      <c r="E9" s="62">
        <v>2.6451459295488422</v>
      </c>
      <c r="F9" s="61">
        <v>1954.0888699999998</v>
      </c>
      <c r="G9" s="62">
        <v>-8.4051719662731745</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4"/>
      <c r="D17" s="584"/>
      <c r="E17" s="584"/>
      <c r="F17" s="584"/>
      <c r="G17" s="584"/>
      <c r="H17" s="584"/>
      <c r="I17" s="584"/>
      <c r="J17" s="584"/>
      <c r="K17" s="584"/>
      <c r="L17" s="584"/>
      <c r="M17" s="584"/>
      <c r="N17" s="584"/>
      <c r="O17" s="584"/>
      <c r="P17" s="584"/>
      <c r="Q17" s="584"/>
      <c r="R17" s="584"/>
      <c r="S17" s="584"/>
      <c r="T17" s="584"/>
      <c r="U17" s="584"/>
    </row>
  </sheetData>
  <mergeCells count="3">
    <mergeCell ref="B3:C3"/>
    <mergeCell ref="D3:E3"/>
    <mergeCell ref="F3:H3"/>
  </mergeCells>
  <conditionalFormatting sqref="B8">
    <cfRule type="cellIs" dxfId="250" priority="8" operator="between">
      <formula>0</formula>
      <formula>0.5</formula>
    </cfRule>
  </conditionalFormatting>
  <conditionalFormatting sqref="C17:U17">
    <cfRule type="cellIs" dxfId="249" priority="3" operator="between">
      <formula>-0.0499999</formula>
      <formula>0.0499999</formula>
    </cfRule>
  </conditionalFormatting>
  <conditionalFormatting sqref="D8">
    <cfRule type="cellIs" dxfId="248" priority="7" operator="between">
      <formula>0</formula>
      <formula>0.5</formula>
    </cfRule>
  </conditionalFormatting>
  <conditionalFormatting sqref="F8">
    <cfRule type="cellIs" dxfId="247" priority="6" operator="between">
      <formula>0</formula>
      <formula>0.5</formula>
    </cfRule>
  </conditionalFormatting>
  <conditionalFormatting sqref="G5">
    <cfRule type="cellIs" dxfId="246" priority="1" operator="between">
      <formula>-0.049</formula>
      <formula>0.049</formula>
    </cfRule>
  </conditionalFormatting>
  <conditionalFormatting sqref="H8">
    <cfRule type="cellIs" dxfId="245"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7">
        <f>INDICE!A3</f>
        <v>46053</v>
      </c>
      <c r="C3" s="778"/>
      <c r="D3" s="779" t="s">
        <v>115</v>
      </c>
      <c r="E3" s="779"/>
      <c r="F3" s="779" t="s">
        <v>116</v>
      </c>
      <c r="G3" s="779"/>
      <c r="H3" s="779"/>
    </row>
    <row r="4" spans="1:14" x14ac:dyDescent="0.2">
      <c r="A4" s="66"/>
      <c r="B4" s="82" t="s">
        <v>47</v>
      </c>
      <c r="C4" s="82" t="s">
        <v>421</v>
      </c>
      <c r="D4" s="82" t="s">
        <v>47</v>
      </c>
      <c r="E4" s="82" t="s">
        <v>417</v>
      </c>
      <c r="F4" s="82" t="s">
        <v>47</v>
      </c>
      <c r="G4" s="83" t="s">
        <v>417</v>
      </c>
      <c r="H4" s="83" t="s">
        <v>106</v>
      </c>
    </row>
    <row r="5" spans="1:14" x14ac:dyDescent="0.2">
      <c r="A5" s="84" t="s">
        <v>183</v>
      </c>
      <c r="B5" s="336">
        <v>506.10405000000043</v>
      </c>
      <c r="C5" s="332">
        <v>5.9749745272624759</v>
      </c>
      <c r="D5" s="331">
        <v>506.10405000000043</v>
      </c>
      <c r="E5" s="333">
        <v>5.9749745272624759</v>
      </c>
      <c r="F5" s="331">
        <v>6675.6430800000016</v>
      </c>
      <c r="G5" s="333">
        <v>7.6229498297712013</v>
      </c>
      <c r="H5" s="338">
        <v>94.575326006933253</v>
      </c>
    </row>
    <row r="6" spans="1:14" x14ac:dyDescent="0.2">
      <c r="A6" s="84" t="s">
        <v>184</v>
      </c>
      <c r="B6" s="322">
        <v>27.83797999999997</v>
      </c>
      <c r="C6" s="329">
        <v>3.3446523243281518</v>
      </c>
      <c r="D6" s="314">
        <v>27.83797999999997</v>
      </c>
      <c r="E6" s="315">
        <v>3.3446523243281518</v>
      </c>
      <c r="F6" s="314">
        <v>377.70481000000007</v>
      </c>
      <c r="G6" s="315">
        <v>8.8567326743545411</v>
      </c>
      <c r="H6" s="320">
        <v>5.3510283746531249</v>
      </c>
    </row>
    <row r="7" spans="1:14" x14ac:dyDescent="0.2">
      <c r="A7" s="84" t="s">
        <v>188</v>
      </c>
      <c r="B7" s="337">
        <v>0</v>
      </c>
      <c r="C7" s="329">
        <v>0</v>
      </c>
      <c r="D7" s="328">
        <v>0</v>
      </c>
      <c r="E7" s="581">
        <v>0</v>
      </c>
      <c r="F7" s="328">
        <v>2.9909999999999999E-2</v>
      </c>
      <c r="G7" s="581">
        <v>-35.815450643776828</v>
      </c>
      <c r="H7" s="337">
        <v>4.2374164810311772E-4</v>
      </c>
    </row>
    <row r="8" spans="1:14" x14ac:dyDescent="0.2">
      <c r="A8" s="84" t="s">
        <v>145</v>
      </c>
      <c r="B8" s="337">
        <v>2.3549999999999998E-2</v>
      </c>
      <c r="C8" s="329">
        <v>101.1101622544833</v>
      </c>
      <c r="D8" s="328">
        <v>2.3549999999999998E-2</v>
      </c>
      <c r="E8" s="315">
        <v>101.1101622544833</v>
      </c>
      <c r="F8" s="328">
        <v>4.3209999999999991E-2</v>
      </c>
      <c r="G8" s="581">
        <v>-19.354236655468469</v>
      </c>
      <c r="H8" s="337">
        <v>6.1216571763743615E-4</v>
      </c>
    </row>
    <row r="9" spans="1:14" x14ac:dyDescent="0.2">
      <c r="A9" s="335" t="s">
        <v>146</v>
      </c>
      <c r="B9" s="323">
        <v>533.96558000000039</v>
      </c>
      <c r="C9" s="324">
        <v>5.8367455330744349</v>
      </c>
      <c r="D9" s="323">
        <v>533.96558000000039</v>
      </c>
      <c r="E9" s="324">
        <v>5.8367455330744349</v>
      </c>
      <c r="F9" s="323">
        <v>7053.4210100000028</v>
      </c>
      <c r="G9" s="324">
        <v>7.6877786726338178</v>
      </c>
      <c r="H9" s="324">
        <v>99.927390288952139</v>
      </c>
    </row>
    <row r="10" spans="1:14" x14ac:dyDescent="0.2">
      <c r="A10" s="84" t="s">
        <v>147</v>
      </c>
      <c r="B10" s="337">
        <v>0.25024000000000002</v>
      </c>
      <c r="C10" s="329">
        <v>-26.832548755884339</v>
      </c>
      <c r="D10" s="328">
        <v>0.25024000000000002</v>
      </c>
      <c r="E10" s="329">
        <v>-26.832548755884339</v>
      </c>
      <c r="F10" s="328">
        <v>5.1251900000000008</v>
      </c>
      <c r="G10" s="329">
        <v>1.7577124522997329</v>
      </c>
      <c r="H10" s="320">
        <v>7.2609711047864206E-2</v>
      </c>
    </row>
    <row r="11" spans="1:14" x14ac:dyDescent="0.2">
      <c r="A11" s="60" t="s">
        <v>148</v>
      </c>
      <c r="B11" s="325">
        <v>534.21582000000046</v>
      </c>
      <c r="C11" s="326">
        <v>5.8146142055379508</v>
      </c>
      <c r="D11" s="325">
        <v>534.21582000000046</v>
      </c>
      <c r="E11" s="326">
        <v>5.8146142055379508</v>
      </c>
      <c r="F11" s="325">
        <v>7058.5462000000025</v>
      </c>
      <c r="G11" s="326">
        <v>7.6832221350331045</v>
      </c>
      <c r="H11" s="326">
        <v>100</v>
      </c>
    </row>
    <row r="12" spans="1:14" x14ac:dyDescent="0.2">
      <c r="A12" s="362" t="s">
        <v>149</v>
      </c>
      <c r="B12" s="327"/>
      <c r="C12" s="327"/>
      <c r="D12" s="327"/>
      <c r="E12" s="327"/>
      <c r="F12" s="327"/>
      <c r="G12" s="327"/>
      <c r="H12" s="327"/>
    </row>
    <row r="13" spans="1:14" x14ac:dyDescent="0.2">
      <c r="A13" s="585" t="s">
        <v>188</v>
      </c>
      <c r="B13" s="586">
        <v>10.066490000000012</v>
      </c>
      <c r="C13" s="587">
        <v>-59.297283571637003</v>
      </c>
      <c r="D13" s="588">
        <v>10.066490000000012</v>
      </c>
      <c r="E13" s="587">
        <v>-59.297283571637003</v>
      </c>
      <c r="F13" s="588">
        <v>207.40084000000013</v>
      </c>
      <c r="G13" s="587">
        <v>-16.459619748608066</v>
      </c>
      <c r="H13" s="589">
        <v>2.9382940073410593</v>
      </c>
    </row>
    <row r="14" spans="1:14" x14ac:dyDescent="0.2">
      <c r="A14" s="590" t="s">
        <v>150</v>
      </c>
      <c r="B14" s="591">
        <v>1.8843489135158902</v>
      </c>
      <c r="C14" s="592"/>
      <c r="D14" s="593">
        <v>1.8843489135158902</v>
      </c>
      <c r="E14" s="592"/>
      <c r="F14" s="593">
        <v>2.9382940073410593</v>
      </c>
      <c r="G14" s="592"/>
      <c r="H14" s="594"/>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0" t="s">
        <v>651</v>
      </c>
      <c r="B19" s="780"/>
      <c r="C19" s="780"/>
      <c r="D19" s="780"/>
      <c r="E19" s="780"/>
      <c r="F19" s="780"/>
      <c r="G19" s="780"/>
      <c r="H19" s="780"/>
    </row>
    <row r="20" spans="1:14" x14ac:dyDescent="0.2">
      <c r="A20" s="780"/>
      <c r="B20" s="780"/>
      <c r="C20" s="780"/>
      <c r="D20" s="780"/>
      <c r="E20" s="780"/>
      <c r="F20" s="780"/>
      <c r="G20" s="780"/>
      <c r="H20" s="780"/>
    </row>
  </sheetData>
  <mergeCells count="4">
    <mergeCell ref="B3:C3"/>
    <mergeCell ref="D3:E3"/>
    <mergeCell ref="F3:H3"/>
    <mergeCell ref="A19:H20"/>
  </mergeCells>
  <conditionalFormatting sqref="B10 D10 F10:G10">
    <cfRule type="cellIs" dxfId="244" priority="28" operator="between">
      <formula>0</formula>
      <formula>0.5</formula>
    </cfRule>
  </conditionalFormatting>
  <conditionalFormatting sqref="B7:D8">
    <cfRule type="cellIs" dxfId="243" priority="14" operator="equal">
      <formula>0</formula>
    </cfRule>
    <cfRule type="cellIs" dxfId="242" priority="15" operator="between">
      <formula>0</formula>
      <formula>0.5</formula>
    </cfRule>
  </conditionalFormatting>
  <conditionalFormatting sqref="C6">
    <cfRule type="cellIs" dxfId="241" priority="1" operator="between">
      <formula>-0.05</formula>
      <formula>0</formula>
    </cfRule>
    <cfRule type="cellIs" dxfId="240" priority="2" operator="between">
      <formula>0</formula>
      <formula>0.5</formula>
    </cfRule>
  </conditionalFormatting>
  <conditionalFormatting sqref="F7">
    <cfRule type="cellIs" dxfId="239" priority="11" operator="equal">
      <formula>0</formula>
    </cfRule>
  </conditionalFormatting>
  <conditionalFormatting sqref="F7:F8">
    <cfRule type="cellIs" dxfId="238" priority="12" operator="between">
      <formula>0</formula>
      <formula>0.5</formula>
    </cfRule>
  </conditionalFormatting>
  <conditionalFormatting sqref="H7:H8">
    <cfRule type="cellIs" dxfId="237"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584</v>
      </c>
    </row>
    <row r="2" spans="1:12" ht="15.75" x14ac:dyDescent="0.25">
      <c r="A2" s="2"/>
      <c r="B2" s="89"/>
      <c r="H2" s="79" t="s">
        <v>151</v>
      </c>
    </row>
    <row r="3" spans="1:12" ht="14.1" customHeight="1" x14ac:dyDescent="0.2">
      <c r="A3" s="90"/>
      <c r="B3" s="781">
        <f>INDICE!A3</f>
        <v>46053</v>
      </c>
      <c r="C3" s="781"/>
      <c r="D3" s="781"/>
      <c r="E3" s="91"/>
      <c r="F3" s="782" t="s">
        <v>116</v>
      </c>
      <c r="G3" s="782"/>
      <c r="H3" s="782"/>
    </row>
    <row r="4" spans="1:12" x14ac:dyDescent="0.2">
      <c r="A4" s="92"/>
      <c r="B4" s="93" t="s">
        <v>143</v>
      </c>
      <c r="C4" s="488" t="s">
        <v>144</v>
      </c>
      <c r="D4" s="93" t="s">
        <v>152</v>
      </c>
      <c r="E4" s="93"/>
      <c r="F4" s="93" t="s">
        <v>143</v>
      </c>
      <c r="G4" s="488" t="s">
        <v>144</v>
      </c>
      <c r="H4" s="93" t="s">
        <v>152</v>
      </c>
    </row>
    <row r="5" spans="1:12" x14ac:dyDescent="0.2">
      <c r="A5" s="90" t="s">
        <v>153</v>
      </c>
      <c r="B5" s="94">
        <v>79.385210000000001</v>
      </c>
      <c r="C5" s="96">
        <v>3.0889099999999998</v>
      </c>
      <c r="D5" s="339">
        <v>82.474119999999999</v>
      </c>
      <c r="E5" s="94"/>
      <c r="F5" s="94">
        <v>1035.7110399999985</v>
      </c>
      <c r="G5" s="96">
        <v>43.820950000000003</v>
      </c>
      <c r="H5" s="339">
        <v>1079.5319899999986</v>
      </c>
    </row>
    <row r="6" spans="1:12" x14ac:dyDescent="0.2">
      <c r="A6" s="92" t="s">
        <v>154</v>
      </c>
      <c r="B6" s="95">
        <v>14.174599999999996</v>
      </c>
      <c r="C6" s="96">
        <v>0.57129999999999981</v>
      </c>
      <c r="D6" s="340">
        <v>14.745899999999995</v>
      </c>
      <c r="E6" s="95"/>
      <c r="F6" s="95">
        <v>189.51536999999993</v>
      </c>
      <c r="G6" s="96">
        <v>8.2508599999999994</v>
      </c>
      <c r="H6" s="340">
        <v>197.76622999999992</v>
      </c>
    </row>
    <row r="7" spans="1:12" x14ac:dyDescent="0.2">
      <c r="A7" s="92" t="s">
        <v>155</v>
      </c>
      <c r="B7" s="95">
        <v>8.4910500000000013</v>
      </c>
      <c r="C7" s="96">
        <v>0.47314000000000001</v>
      </c>
      <c r="D7" s="340">
        <v>8.9641900000000021</v>
      </c>
      <c r="E7" s="95"/>
      <c r="F7" s="95">
        <v>115.62286999999999</v>
      </c>
      <c r="G7" s="96">
        <v>6.9173099999999996</v>
      </c>
      <c r="H7" s="340">
        <v>122.54017999999999</v>
      </c>
    </row>
    <row r="8" spans="1:12" x14ac:dyDescent="0.2">
      <c r="A8" s="92" t="s">
        <v>156</v>
      </c>
      <c r="B8" s="95">
        <v>15.461079999999999</v>
      </c>
      <c r="C8" s="96">
        <v>0.76702999999999999</v>
      </c>
      <c r="D8" s="340">
        <v>16.228109999999997</v>
      </c>
      <c r="E8" s="95"/>
      <c r="F8" s="95">
        <v>268.0023700000001</v>
      </c>
      <c r="G8" s="96">
        <v>12.536239999999992</v>
      </c>
      <c r="H8" s="340">
        <v>280.53861000000006</v>
      </c>
    </row>
    <row r="9" spans="1:12" x14ac:dyDescent="0.2">
      <c r="A9" s="92" t="s">
        <v>157</v>
      </c>
      <c r="B9" s="95">
        <v>38.261409999999998</v>
      </c>
      <c r="C9" s="96">
        <v>8.5011200000000002</v>
      </c>
      <c r="D9" s="340">
        <v>46.762529999999998</v>
      </c>
      <c r="E9" s="95"/>
      <c r="F9" s="95">
        <v>454.15011000000021</v>
      </c>
      <c r="G9" s="96">
        <v>102.88869999999999</v>
      </c>
      <c r="H9" s="340">
        <v>557.03881000000024</v>
      </c>
    </row>
    <row r="10" spans="1:12" x14ac:dyDescent="0.2">
      <c r="A10" s="92" t="s">
        <v>158</v>
      </c>
      <c r="B10" s="95">
        <v>6.4803300000000004</v>
      </c>
      <c r="C10" s="96">
        <v>0.23013</v>
      </c>
      <c r="D10" s="340">
        <v>6.7104600000000003</v>
      </c>
      <c r="E10" s="95"/>
      <c r="F10" s="95">
        <v>92.762620000000041</v>
      </c>
      <c r="G10" s="96">
        <v>3.8775399999999993</v>
      </c>
      <c r="H10" s="340">
        <v>96.640160000000037</v>
      </c>
    </row>
    <row r="11" spans="1:12" x14ac:dyDescent="0.2">
      <c r="A11" s="92" t="s">
        <v>159</v>
      </c>
      <c r="B11" s="95">
        <v>25.39218</v>
      </c>
      <c r="C11" s="96">
        <v>1.3027899999999997</v>
      </c>
      <c r="D11" s="340">
        <v>26.694969999999998</v>
      </c>
      <c r="E11" s="95"/>
      <c r="F11" s="95">
        <v>367.97556999999983</v>
      </c>
      <c r="G11" s="96">
        <v>19.376620000000027</v>
      </c>
      <c r="H11" s="340">
        <v>387.35218999999984</v>
      </c>
    </row>
    <row r="12" spans="1:12" x14ac:dyDescent="0.2">
      <c r="A12" s="92" t="s">
        <v>508</v>
      </c>
      <c r="B12" s="95">
        <v>22.399529999999995</v>
      </c>
      <c r="C12" s="96">
        <v>0.7702199999999999</v>
      </c>
      <c r="D12" s="340">
        <v>23.169749999999993</v>
      </c>
      <c r="E12" s="95"/>
      <c r="F12" s="95">
        <v>291.68200000000024</v>
      </c>
      <c r="G12" s="96">
        <v>10.720859999999995</v>
      </c>
      <c r="H12" s="340">
        <v>302.40286000000026</v>
      </c>
      <c r="J12" s="96"/>
    </row>
    <row r="13" spans="1:12" x14ac:dyDescent="0.2">
      <c r="A13" s="92" t="s">
        <v>160</v>
      </c>
      <c r="B13" s="95">
        <v>88.540549999999953</v>
      </c>
      <c r="C13" s="96">
        <v>3.9436700000000005</v>
      </c>
      <c r="D13" s="340">
        <v>92.484219999999951</v>
      </c>
      <c r="E13" s="95"/>
      <c r="F13" s="95">
        <v>1178.0298999999995</v>
      </c>
      <c r="G13" s="96">
        <v>55.311</v>
      </c>
      <c r="H13" s="340">
        <v>1233.3408999999995</v>
      </c>
      <c r="J13" s="96"/>
      <c r="L13" s="683"/>
    </row>
    <row r="14" spans="1:12" x14ac:dyDescent="0.2">
      <c r="A14" s="92" t="s">
        <v>161</v>
      </c>
      <c r="B14" s="95">
        <v>0.44718000000000002</v>
      </c>
      <c r="C14" s="96">
        <v>5.3659999999999999E-2</v>
      </c>
      <c r="D14" s="341">
        <v>0.50084000000000006</v>
      </c>
      <c r="E14" s="96"/>
      <c r="F14" s="95">
        <v>6.0682600000000004</v>
      </c>
      <c r="G14" s="96">
        <v>0.80414999999999981</v>
      </c>
      <c r="H14" s="341">
        <v>6.8724100000000004</v>
      </c>
      <c r="J14" s="96"/>
      <c r="K14" s="699"/>
    </row>
    <row r="15" spans="1:12" x14ac:dyDescent="0.2">
      <c r="A15" s="92" t="s">
        <v>162</v>
      </c>
      <c r="B15" s="95">
        <v>57.498860000000029</v>
      </c>
      <c r="C15" s="96">
        <v>2.3041699999999996</v>
      </c>
      <c r="D15" s="340">
        <v>59.803030000000028</v>
      </c>
      <c r="E15" s="95"/>
      <c r="F15" s="95">
        <v>775.97995999999864</v>
      </c>
      <c r="G15" s="96">
        <v>32.149889999999999</v>
      </c>
      <c r="H15" s="340">
        <v>808.12984999999867</v>
      </c>
      <c r="J15" s="96"/>
    </row>
    <row r="16" spans="1:12" x14ac:dyDescent="0.2">
      <c r="A16" s="92" t="s">
        <v>163</v>
      </c>
      <c r="B16" s="95">
        <v>9.9445199999999971</v>
      </c>
      <c r="C16" s="96">
        <v>0.32156999999999997</v>
      </c>
      <c r="D16" s="340">
        <v>10.266089999999997</v>
      </c>
      <c r="E16" s="95"/>
      <c r="F16" s="95">
        <v>126.99687000000007</v>
      </c>
      <c r="G16" s="96">
        <v>4.1004799999999983</v>
      </c>
      <c r="H16" s="340">
        <v>131.09735000000006</v>
      </c>
      <c r="J16" s="96"/>
    </row>
    <row r="17" spans="1:11" x14ac:dyDescent="0.2">
      <c r="A17" s="92" t="s">
        <v>164</v>
      </c>
      <c r="B17" s="95">
        <v>23.774499999999996</v>
      </c>
      <c r="C17" s="96">
        <v>1.1554699999999998</v>
      </c>
      <c r="D17" s="340">
        <v>24.929969999999997</v>
      </c>
      <c r="E17" s="95"/>
      <c r="F17" s="95">
        <v>327.61573999999979</v>
      </c>
      <c r="G17" s="96">
        <v>17.06118</v>
      </c>
      <c r="H17" s="340">
        <v>344.67691999999977</v>
      </c>
      <c r="J17" s="96"/>
    </row>
    <row r="18" spans="1:11" x14ac:dyDescent="0.2">
      <c r="A18" s="92" t="s">
        <v>165</v>
      </c>
      <c r="B18" s="95">
        <v>2.73461</v>
      </c>
      <c r="C18" s="96">
        <v>9.0130000000000016E-2</v>
      </c>
      <c r="D18" s="340">
        <v>2.8247399999999998</v>
      </c>
      <c r="E18" s="95"/>
      <c r="F18" s="95">
        <v>35.877910000000021</v>
      </c>
      <c r="G18" s="96">
        <v>1.4243500000000002</v>
      </c>
      <c r="H18" s="340">
        <v>37.302260000000018</v>
      </c>
      <c r="J18" s="96"/>
    </row>
    <row r="19" spans="1:11" x14ac:dyDescent="0.2">
      <c r="A19" s="92" t="s">
        <v>166</v>
      </c>
      <c r="B19" s="95">
        <v>74.092819999999989</v>
      </c>
      <c r="C19" s="96">
        <v>2.512</v>
      </c>
      <c r="D19" s="340">
        <v>76.604819999999989</v>
      </c>
      <c r="E19" s="95"/>
      <c r="F19" s="95">
        <v>892.01727999999957</v>
      </c>
      <c r="G19" s="96">
        <v>33.181900000000006</v>
      </c>
      <c r="H19" s="340">
        <v>925.19917999999961</v>
      </c>
      <c r="J19" s="96"/>
    </row>
    <row r="20" spans="1:11" x14ac:dyDescent="0.2">
      <c r="A20" s="92" t="s">
        <v>167</v>
      </c>
      <c r="B20" s="96">
        <v>0.5174399999999999</v>
      </c>
      <c r="C20" s="96">
        <v>0</v>
      </c>
      <c r="D20" s="341">
        <v>0.5174399999999999</v>
      </c>
      <c r="E20" s="96"/>
      <c r="F20" s="95">
        <v>6.9416600000000006</v>
      </c>
      <c r="G20" s="96">
        <v>0</v>
      </c>
      <c r="H20" s="341">
        <v>6.9416600000000006</v>
      </c>
      <c r="J20" s="96"/>
    </row>
    <row r="21" spans="1:11" x14ac:dyDescent="0.2">
      <c r="A21" s="92" t="s">
        <v>168</v>
      </c>
      <c r="B21" s="95">
        <v>14.234050000000003</v>
      </c>
      <c r="C21" s="96">
        <v>0.60499999999999998</v>
      </c>
      <c r="D21" s="340">
        <v>14.839050000000004</v>
      </c>
      <c r="E21" s="95"/>
      <c r="F21" s="95">
        <v>185.92346000000006</v>
      </c>
      <c r="G21" s="96">
        <v>8.2611699999999999</v>
      </c>
      <c r="H21" s="340">
        <v>194.18463000000006</v>
      </c>
      <c r="J21" s="96"/>
      <c r="K21" s="96"/>
    </row>
    <row r="22" spans="1:11" x14ac:dyDescent="0.2">
      <c r="A22" s="92" t="s">
        <v>169</v>
      </c>
      <c r="B22" s="95">
        <v>6.8824900000000016</v>
      </c>
      <c r="C22" s="96">
        <v>0.23971000000000001</v>
      </c>
      <c r="D22" s="340">
        <v>7.1222000000000012</v>
      </c>
      <c r="E22" s="95"/>
      <c r="F22" s="95">
        <v>93.274130000000014</v>
      </c>
      <c r="G22" s="96">
        <v>3.4498600000000001</v>
      </c>
      <c r="H22" s="340">
        <v>96.723990000000015</v>
      </c>
      <c r="J22" s="96"/>
    </row>
    <row r="23" spans="1:11" x14ac:dyDescent="0.2">
      <c r="A23" s="97" t="s">
        <v>170</v>
      </c>
      <c r="B23" s="98">
        <v>17.391640000000002</v>
      </c>
      <c r="C23" s="96">
        <v>0.90795999999999977</v>
      </c>
      <c r="D23" s="342">
        <v>18.299600000000002</v>
      </c>
      <c r="E23" s="98"/>
      <c r="F23" s="98">
        <v>231.49596</v>
      </c>
      <c r="G23" s="96">
        <v>13.571749999999996</v>
      </c>
      <c r="H23" s="342">
        <v>245.06771000000001</v>
      </c>
      <c r="J23" s="96"/>
    </row>
    <row r="24" spans="1:11" x14ac:dyDescent="0.2">
      <c r="A24" s="99" t="s">
        <v>426</v>
      </c>
      <c r="B24" s="100">
        <v>506.10405000000031</v>
      </c>
      <c r="C24" s="100">
        <v>27.837979999999991</v>
      </c>
      <c r="D24" s="100">
        <v>533.94203000000027</v>
      </c>
      <c r="E24" s="100"/>
      <c r="F24" s="100">
        <v>6675.6430799999735</v>
      </c>
      <c r="G24" s="100">
        <v>377.70480999999938</v>
      </c>
      <c r="H24" s="100">
        <v>7053.3478899999727</v>
      </c>
      <c r="J24" s="96"/>
    </row>
    <row r="25" spans="1:11" x14ac:dyDescent="0.2">
      <c r="H25" s="79" t="s">
        <v>220</v>
      </c>
      <c r="J25" s="96"/>
    </row>
    <row r="26" spans="1:11" x14ac:dyDescent="0.2">
      <c r="A26" s="343" t="s">
        <v>555</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6" priority="13" operator="between">
      <formula>0</formula>
      <formula>0.5</formula>
    </cfRule>
    <cfRule type="cellIs" dxfId="235" priority="14" operator="between">
      <formula>0</formula>
      <formula>0.49</formula>
    </cfRule>
  </conditionalFormatting>
  <conditionalFormatting sqref="C5:C23">
    <cfRule type="cellIs" dxfId="234" priority="12" stopIfTrue="1" operator="equal">
      <formula>0</formula>
    </cfRule>
  </conditionalFormatting>
  <conditionalFormatting sqref="G5:G23">
    <cfRule type="cellIs" dxfId="233" priority="10" stopIfTrue="1" operator="equal">
      <formula>0</formula>
    </cfRule>
  </conditionalFormatting>
  <conditionalFormatting sqref="J12:J30">
    <cfRule type="cellIs" dxfId="232" priority="6" stopIfTrue="1" operator="equal">
      <formula>0</formula>
    </cfRule>
    <cfRule type="cellIs" dxfId="231" priority="8" operator="between">
      <formula>0</formula>
      <formula>0.5</formula>
    </cfRule>
    <cfRule type="cellIs" dxfId="230"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Alberto Perez Cepeda</cp:lastModifiedBy>
  <cp:lastPrinted>2019-09-24T11:28:59Z</cp:lastPrinted>
  <dcterms:created xsi:type="dcterms:W3CDTF">2014-01-27T14:19:56Z</dcterms:created>
  <dcterms:modified xsi:type="dcterms:W3CDTF">2026-03-23T09:51:13Z</dcterms:modified>
</cp:coreProperties>
</file>